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5" yWindow="1920" windowWidth="13050" windowHeight="10215" tabRatio="756"/>
  </bookViews>
  <sheets>
    <sheet name="РАИП 2016" sheetId="15" r:id="rId1"/>
  </sheets>
  <definedNames>
    <definedName name="_xlnm.Print_Titles" localSheetId="0">'РАИП 2016'!$3:$3</definedName>
  </definedNames>
  <calcPr calcId="144525"/>
</workbook>
</file>

<file path=xl/calcChain.xml><?xml version="1.0" encoding="utf-8"?>
<calcChain xmlns="http://schemas.openxmlformats.org/spreadsheetml/2006/main">
  <c r="J40" i="15" l="1"/>
  <c r="J6" i="15" l="1"/>
  <c r="K36" i="15" l="1"/>
  <c r="K4" i="15" l="1"/>
  <c r="H32" i="15"/>
  <c r="H27" i="15"/>
  <c r="H22" i="15"/>
  <c r="H7" i="15"/>
  <c r="H4" i="15" l="1"/>
  <c r="G22" i="15" l="1"/>
  <c r="F22" i="15"/>
  <c r="E22" i="15"/>
  <c r="D22" i="15"/>
  <c r="J22" i="15"/>
  <c r="I22" i="15"/>
  <c r="G32" i="15"/>
  <c r="G27" i="15"/>
  <c r="G7" i="15"/>
  <c r="G4" i="15" l="1"/>
  <c r="L4" i="15" l="1"/>
  <c r="F44" i="15" l="1"/>
  <c r="F37" i="15"/>
  <c r="F36" i="15"/>
  <c r="F35" i="15"/>
  <c r="F34" i="15"/>
  <c r="F31" i="15"/>
  <c r="F21" i="15"/>
  <c r="F20" i="15"/>
  <c r="F15" i="15"/>
  <c r="F14" i="15"/>
  <c r="F13" i="15"/>
  <c r="F12" i="15"/>
  <c r="F9" i="15"/>
  <c r="D32" i="15" l="1"/>
  <c r="D7" i="15"/>
  <c r="D27" i="15"/>
  <c r="D4" i="15" l="1"/>
  <c r="E32" i="15" l="1"/>
  <c r="E27" i="15"/>
  <c r="E7" i="15"/>
  <c r="E4" i="15" l="1"/>
  <c r="J32" i="15" l="1"/>
  <c r="J27" i="15"/>
  <c r="J7" i="15"/>
  <c r="J4" i="15" l="1"/>
  <c r="I7" i="15"/>
  <c r="I32" i="15" l="1"/>
  <c r="I27" i="15" l="1"/>
  <c r="I4" i="15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3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 Windows:</t>
        </r>
        <r>
          <rPr>
            <sz val="8"/>
            <color indexed="81"/>
            <rFont val="Tahoma"/>
            <family val="2"/>
            <charset val="204"/>
          </rPr>
          <t xml:space="preserve">
закона о бюджете под это распоряжение не было</t>
        </r>
      </text>
    </comment>
    <comment ref="I13" authorId="0">
      <text>
        <r>
          <rPr>
            <b/>
            <sz val="8"/>
            <color indexed="81"/>
            <rFont val="Tahoma"/>
            <charset val="1"/>
          </rPr>
          <t>Пользователь Windows:</t>
        </r>
        <r>
          <rPr>
            <sz val="8"/>
            <color indexed="81"/>
            <rFont val="Tahoma"/>
            <charset val="1"/>
          </rPr>
          <t xml:space="preserve">
210062,510-Белла уже добавила. С изменениями в бюджет внесут</t>
        </r>
      </text>
    </comment>
  </commentList>
</comments>
</file>

<file path=xl/sharedStrings.xml><?xml version="1.0" encoding="utf-8"?>
<sst xmlns="http://schemas.openxmlformats.org/spreadsheetml/2006/main" count="91" uniqueCount="76">
  <si>
    <t>тыс.рублей</t>
  </si>
  <si>
    <t>Наименование объекта</t>
  </si>
  <si>
    <t>Раздел, подраздел</t>
  </si>
  <si>
    <t>Целевая статья расходов</t>
  </si>
  <si>
    <t>ВСЕГО</t>
  </si>
  <si>
    <t>из общего объема:</t>
  </si>
  <si>
    <t>ЖИЛИЩНО-КОММУНАЛЬНОЕ ХОЗЯЙСТВО</t>
  </si>
  <si>
    <t>0500</t>
  </si>
  <si>
    <t>Коммунальное хозяйство</t>
  </si>
  <si>
    <t>0502</t>
  </si>
  <si>
    <t>Проектно-изыскательские работы</t>
  </si>
  <si>
    <t>Софинансирование  ФЦП "Юг России (2014-2020 годы)"</t>
  </si>
  <si>
    <t>в том числе:</t>
  </si>
  <si>
    <t>ОБРАЗОВАНИЕ</t>
  </si>
  <si>
    <t>0700</t>
  </si>
  <si>
    <t>Общее образование</t>
  </si>
  <si>
    <t>0702</t>
  </si>
  <si>
    <t>ЗДРАВООХРАНЕНИЕ</t>
  </si>
  <si>
    <t>0900</t>
  </si>
  <si>
    <t>ФИЗИЧЕСКАЯ КУЛЬТУРА И СПОРТ</t>
  </si>
  <si>
    <t>Массовый спорт</t>
  </si>
  <si>
    <t>Софинансирование ФЦП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</si>
  <si>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Примечание:</t>
  </si>
  <si>
    <t>Республиканская адресная инвестиционная программа
Республики Северная Осетия - Алания на 2016 год</t>
  </si>
  <si>
    <t>01 4 4А 40017</t>
  </si>
  <si>
    <t>01 4 4Г R1011</t>
  </si>
  <si>
    <t>01 4 4Д R1012</t>
  </si>
  <si>
    <t>01 4 4E 40019</t>
  </si>
  <si>
    <t>0909</t>
  </si>
  <si>
    <t>10 4 47 R1013</t>
  </si>
  <si>
    <t>Другие вопросы в области здравоохранения</t>
  </si>
  <si>
    <t>06 8 4Г 40016</t>
  </si>
  <si>
    <t>14 2 4А 40020</t>
  </si>
  <si>
    <t>01 4 43 R1051</t>
  </si>
  <si>
    <t>Бюджетные инвестиции распоряжение Правительства РСО-А от 16.02.2016 №19-р</t>
  </si>
  <si>
    <t>Софинансирование  ФЦП "Устойчивое развитие сельских территорий на 2014-2017 годы и на период до 2020 года"</t>
  </si>
  <si>
    <t>06 8 4А R0182</t>
  </si>
  <si>
    <t>01 4 4И R1014</t>
  </si>
  <si>
    <t>01 4 4О R1015</t>
  </si>
  <si>
    <t>06 8 4Б 40015</t>
  </si>
  <si>
    <t>01 4 4C 40027</t>
  </si>
  <si>
    <t>01 4 4E 40027</t>
  </si>
  <si>
    <t>в счет лимитов 2016 года</t>
  </si>
  <si>
    <t>Строительство дренажной системы, с. Раздзог Правобережного района"</t>
  </si>
  <si>
    <t>Реконструкция водопроводных сетей в с. Гизель Пригородного района"</t>
  </si>
  <si>
    <t>изменения нашего распоряжения</t>
  </si>
  <si>
    <t>№17-РЗ от 18.04.2016</t>
  </si>
  <si>
    <t>Закон  РСО-А от 30.12.2015 №48-РЗ</t>
  </si>
  <si>
    <t>№25-РЗ от 30.05.2016</t>
  </si>
  <si>
    <t>Софинансирование ФЦП "Развитие физической культуры и спорта в Российской Федерации на 20016-2020 годы"</t>
  </si>
  <si>
    <r>
      <rPr>
        <b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государственный заказчик - Министерство строительства и архитектуры РСО-Алания </t>
    </r>
  </si>
  <si>
    <r>
      <t>2)</t>
    </r>
    <r>
      <rPr>
        <sz val="12"/>
        <rFont val="Times New Roman"/>
        <family val="1"/>
        <charset val="204"/>
      </rPr>
      <t xml:space="preserve"> государственный заказчик - Министерство сельского хозяйства и продовольствия РСО-Алания</t>
    </r>
  </si>
  <si>
    <r>
      <t>3)</t>
    </r>
    <r>
      <rPr>
        <sz val="12"/>
        <rFont val="Times New Roman"/>
        <family val="1"/>
        <charset val="204"/>
      </rPr>
      <t xml:space="preserve"> государственный заказчик - Министерство  физической культуры и спорта РСО-Алания</t>
    </r>
  </si>
  <si>
    <r>
      <t>4)</t>
    </r>
    <r>
      <rPr>
        <sz val="12"/>
        <rFont val="Times New Roman"/>
        <family val="1"/>
        <charset val="204"/>
      </rPr>
      <t xml:space="preserve"> государственный заказчик - Министерство  здравоохранения РСО-Алания</t>
    </r>
  </si>
  <si>
    <r>
      <t>5)</t>
    </r>
    <r>
      <rPr>
        <sz val="12"/>
        <rFont val="Times New Roman"/>
        <family val="1"/>
        <charset val="204"/>
      </rPr>
      <t xml:space="preserve"> государственный заказчик - Министерство  образования и науки РСО-Алания</t>
    </r>
  </si>
  <si>
    <r>
      <t>Строительство инфекционного корпуса на 100 коек Республиканской детской клинической больницы, г.Владикавказ</t>
    </r>
    <r>
      <rPr>
        <vertAlign val="superscript"/>
        <sz val="12"/>
        <rFont val="Times New Roman"/>
        <family val="1"/>
        <charset val="204"/>
      </rPr>
      <t>4)</t>
    </r>
  </si>
  <si>
    <r>
      <t>Строительство детского дома "Виктория"</t>
    </r>
    <r>
      <rPr>
        <vertAlign val="superscript"/>
        <sz val="12"/>
        <rFont val="Times New Roman Cyr"/>
        <charset val="204"/>
      </rPr>
      <t>5)</t>
    </r>
  </si>
  <si>
    <r>
      <t>Реконструкция водопроводных сетей с.Мичурино и с.Хурикау Ардонского района</t>
    </r>
    <r>
      <rPr>
        <vertAlign val="superscript"/>
        <sz val="12"/>
        <rFont val="Times New Roman"/>
        <family val="1"/>
        <charset val="204"/>
      </rPr>
      <t>2)</t>
    </r>
  </si>
  <si>
    <r>
      <t>Реконструкция водопроводных сетей   с. Ольгинское Правобережного района РСО-Алания</t>
    </r>
    <r>
      <rPr>
        <vertAlign val="superscript"/>
        <sz val="12"/>
        <rFont val="Times New Roman Cyr"/>
        <charset val="204"/>
      </rPr>
      <t>2)</t>
    </r>
  </si>
  <si>
    <r>
      <t>Строительство спортивного зала в с. Суадаг Алагирского района</t>
    </r>
    <r>
      <rPr>
        <vertAlign val="superscript"/>
        <sz val="12"/>
        <rFont val="Times New Roman"/>
        <family val="1"/>
        <charset val="204"/>
      </rPr>
      <t>6)</t>
    </r>
  </si>
  <si>
    <r>
      <t>Строительство пристройки к школе в с. В.Саниба</t>
    </r>
    <r>
      <rPr>
        <vertAlign val="superscript"/>
        <sz val="12"/>
        <rFont val="Times New Roman Cyr"/>
        <charset val="204"/>
      </rPr>
      <t>6)</t>
    </r>
  </si>
  <si>
    <r>
      <t>Строительство универсальной игровой площадки в с.Чикола</t>
    </r>
    <r>
      <rPr>
        <vertAlign val="superscript"/>
        <sz val="12"/>
        <rFont val="Times New Roman"/>
        <family val="1"/>
        <charset val="204"/>
      </rPr>
      <t>3)</t>
    </r>
  </si>
  <si>
    <r>
      <t>Строительство  спортивного комплекса с залом 18*30 метров, с.Ногир Пригородного района</t>
    </r>
    <r>
      <rPr>
        <vertAlign val="superscript"/>
        <sz val="12"/>
        <rFont val="Times New Roman"/>
        <family val="1"/>
        <charset val="204"/>
      </rPr>
      <t>2)</t>
    </r>
  </si>
  <si>
    <r>
      <t>Строительство физкультурно-оздоровительного комплекса, г.Моздок</t>
    </r>
    <r>
      <rPr>
        <vertAlign val="superscript"/>
        <sz val="12"/>
        <rFont val="Times New Roman"/>
        <family val="1"/>
        <charset val="204"/>
      </rPr>
      <t>3)</t>
    </r>
  </si>
  <si>
    <r>
      <t>Строительство конно-спортивного манежа Республиканской конно-спортивной школы</t>
    </r>
    <r>
      <rPr>
        <vertAlign val="superscript"/>
        <sz val="12"/>
        <rFont val="Times New Roman"/>
        <family val="1"/>
        <charset val="204"/>
      </rPr>
      <t>6)</t>
    </r>
  </si>
  <si>
    <r>
      <t>Строительство Дворца спорта "Тхэквондо", ул. Морских пехотинцев, г.Владикавказ</t>
    </r>
    <r>
      <rPr>
        <vertAlign val="superscript"/>
        <sz val="12"/>
        <rFont val="Times New Roman Cyr"/>
        <charset val="204"/>
      </rPr>
      <t>1)</t>
    </r>
  </si>
  <si>
    <r>
      <t>Реконструкция водопроводных сетей населенных пунктов Дигорского района Республики Северная Осетия-Алания</t>
    </r>
    <r>
      <rPr>
        <vertAlign val="superscript"/>
        <sz val="12"/>
        <rFont val="Times New Roman"/>
        <family val="1"/>
        <charset val="204"/>
      </rPr>
      <t>1)</t>
    </r>
  </si>
  <si>
    <r>
      <t>Реконструкция водопроводных сетей населенных пунктов Ирафского района Республики Северная Осетия-Алания</t>
    </r>
    <r>
      <rPr>
        <vertAlign val="superscript"/>
        <sz val="12"/>
        <rFont val="Times New Roman"/>
        <family val="1"/>
        <charset val="204"/>
      </rPr>
      <t>1)</t>
    </r>
  </si>
  <si>
    <r>
      <t>Теплоэлектростанция контейнерного типа на территории котельной "Многопрофильная больница" г. Владикавказ</t>
    </r>
    <r>
      <rPr>
        <vertAlign val="superscript"/>
        <sz val="12"/>
        <rFont val="Times New Roman"/>
        <family val="1"/>
        <charset val="204"/>
      </rPr>
      <t>1)</t>
    </r>
  </si>
  <si>
    <r>
      <t>Создание объектов коммунальной инфраструктуры на земельном участке, на котором осуществляется строительство жилья для граждан, пострадавших в результате акции в г.Беслан</t>
    </r>
    <r>
      <rPr>
        <vertAlign val="superscript"/>
        <sz val="12"/>
        <rFont val="Times New Roman"/>
        <family val="1"/>
        <charset val="204"/>
      </rPr>
      <t>1)</t>
    </r>
  </si>
  <si>
    <t>№32-РЗ от 08.07.2016</t>
  </si>
  <si>
    <t>Профинансировано на 01.09.2016</t>
  </si>
  <si>
    <t>Кассовый расход на 01.09.2016</t>
  </si>
  <si>
    <r>
      <t>Реконструкция водовода по Московскому шоссе г.Владикавказ</t>
    </r>
    <r>
      <rPr>
        <vertAlign val="superscript"/>
        <sz val="12"/>
        <rFont val="Times New Roman"/>
        <family val="1"/>
        <charset val="204"/>
      </rPr>
      <t>1)</t>
    </r>
  </si>
  <si>
    <t>Объемы выполненных  работ на 01.09.2016</t>
  </si>
  <si>
    <r>
      <t>6)</t>
    </r>
    <r>
      <rPr>
        <sz val="12"/>
        <rFont val="Times New Roman"/>
        <family val="1"/>
        <charset val="204"/>
      </rPr>
      <t xml:space="preserve"> государственный заказчик - ГКУ "Главстройуправление РСО-Алания"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</si>
</sst>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70" formatCode="_-* #,##0.000_р_._-;\-* #,##0.000_р_._-;_-* &quot;-&quot;??_р_._-;_-@_-"/>
    <numFmt numFmtId="171" formatCode="_-* #,##0.00000_р_._-;\-* #,##0.000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vertAlign val="superscript"/>
      <sz val="12"/>
      <name val="Times New Roman Cyr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 applyBorder="1" applyAlignment="1">
      <alignment horizontal="center" vertical="center"/>
    </xf>
    <xf numFmtId="171" fontId="8" fillId="0" borderId="0" xfId="0" applyNumberFormat="1" applyFont="1" applyFill="1" applyBorder="1"/>
    <xf numFmtId="164" fontId="4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zoomScaleNormal="100" workbookViewId="0">
      <pane ySplit="4185" activePane="bottomLeft"/>
      <selection activeCell="M1" sqref="M1:S1048576"/>
      <selection pane="bottomLeft" activeCell="O9" sqref="O9"/>
    </sheetView>
  </sheetViews>
  <sheetFormatPr defaultRowHeight="15" x14ac:dyDescent="0.25"/>
  <cols>
    <col min="1" max="1" width="74.42578125" style="17" customWidth="1"/>
    <col min="2" max="2" width="11.28515625" style="17" hidden="1" customWidth="1"/>
    <col min="3" max="3" width="15" style="17" hidden="1" customWidth="1"/>
    <col min="4" max="4" width="20.140625" style="17" hidden="1" customWidth="1"/>
    <col min="5" max="5" width="20.42578125" style="17" hidden="1" customWidth="1"/>
    <col min="6" max="6" width="0.140625" style="17" hidden="1" customWidth="1"/>
    <col min="7" max="7" width="12.42578125" style="17" hidden="1" customWidth="1"/>
    <col min="8" max="8" width="16.85546875" style="17" hidden="1" customWidth="1"/>
    <col min="9" max="9" width="14.140625" style="17" customWidth="1"/>
    <col min="10" max="10" width="14.7109375" style="17" customWidth="1"/>
    <col min="11" max="11" width="16.42578125" style="17" customWidth="1"/>
    <col min="12" max="12" width="15.28515625" style="17" customWidth="1"/>
    <col min="13" max="16384" width="9.140625" style="17"/>
  </cols>
  <sheetData>
    <row r="1" spans="1:12" ht="35.25" customHeight="1" x14ac:dyDescent="0.2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52.5" customHeight="1" x14ac:dyDescent="0.25">
      <c r="A3" s="18" t="s">
        <v>1</v>
      </c>
      <c r="B3" s="21" t="s">
        <v>2</v>
      </c>
      <c r="C3" s="21" t="s">
        <v>3</v>
      </c>
      <c r="D3" s="21" t="s">
        <v>47</v>
      </c>
      <c r="E3" s="21" t="s">
        <v>34</v>
      </c>
      <c r="F3" s="21" t="s">
        <v>45</v>
      </c>
      <c r="G3" s="21" t="s">
        <v>46</v>
      </c>
      <c r="H3" s="21" t="s">
        <v>48</v>
      </c>
      <c r="I3" s="28" t="s">
        <v>70</v>
      </c>
      <c r="J3" s="21" t="s">
        <v>74</v>
      </c>
      <c r="K3" s="21" t="s">
        <v>71</v>
      </c>
      <c r="L3" s="21" t="s">
        <v>72</v>
      </c>
    </row>
    <row r="4" spans="1:12" ht="15.75" x14ac:dyDescent="0.25">
      <c r="A4" s="1" t="s">
        <v>4</v>
      </c>
      <c r="B4" s="1"/>
      <c r="C4" s="1"/>
      <c r="D4" s="2">
        <f>D7+D27+D32+D22</f>
        <v>158647</v>
      </c>
      <c r="E4" s="2">
        <f>E7+E27+E32+E22</f>
        <v>158647</v>
      </c>
      <c r="F4" s="2"/>
      <c r="G4" s="2">
        <f>G7+G27+G32+G22</f>
        <v>183570.44</v>
      </c>
      <c r="H4" s="2">
        <f>H7+H27+H32+H22</f>
        <v>217417.65</v>
      </c>
      <c r="I4" s="2">
        <f>I7+I27+I32+I22</f>
        <v>217417.65</v>
      </c>
      <c r="J4" s="2">
        <f>J7+J27+J32+J22</f>
        <v>187171.48153999998</v>
      </c>
      <c r="K4" s="29">
        <f>SUM(K5:K44)</f>
        <v>127848.46754000001</v>
      </c>
      <c r="L4" s="29">
        <f>SUM(L5:L44)</f>
        <v>127848.46750000001</v>
      </c>
    </row>
    <row r="5" spans="1:12" ht="15.75" x14ac:dyDescent="0.25">
      <c r="A5" s="3" t="s">
        <v>5</v>
      </c>
      <c r="B5" s="3"/>
      <c r="C5" s="3"/>
      <c r="D5" s="14"/>
      <c r="E5" s="14"/>
      <c r="F5" s="14"/>
      <c r="G5" s="14"/>
      <c r="H5" s="14"/>
      <c r="I5" s="14"/>
      <c r="J5" s="14"/>
      <c r="K5" s="30"/>
      <c r="L5" s="22"/>
    </row>
    <row r="6" spans="1:12" ht="15.75" x14ac:dyDescent="0.25">
      <c r="A6" s="1" t="s">
        <v>42</v>
      </c>
      <c r="B6" s="3"/>
      <c r="C6" s="3"/>
      <c r="D6" s="14"/>
      <c r="E6" s="14"/>
      <c r="F6" s="14"/>
      <c r="G6" s="14"/>
      <c r="H6" s="14"/>
      <c r="I6" s="14"/>
      <c r="J6" s="14">
        <f>I9+J12+J13+J14+J15+J20+J21+J25+J26+J31+J34+J35+J36+J37+J40+J41+J44</f>
        <v>134640.76254</v>
      </c>
      <c r="K6" s="22"/>
      <c r="L6" s="22"/>
    </row>
    <row r="7" spans="1:12" ht="15.75" x14ac:dyDescent="0.25">
      <c r="A7" s="26" t="s">
        <v>6</v>
      </c>
      <c r="B7" s="6" t="s">
        <v>7</v>
      </c>
      <c r="C7" s="26"/>
      <c r="D7" s="2">
        <f>SUM(D9:D21)</f>
        <v>105893</v>
      </c>
      <c r="E7" s="2">
        <f>SUM(E9:E21)</f>
        <v>99131.620999999985</v>
      </c>
      <c r="F7" s="2"/>
      <c r="G7" s="2">
        <f>SUM(G9:G21)</f>
        <v>113022.06099999999</v>
      </c>
      <c r="H7" s="2">
        <f>SUM(H9:H21)</f>
        <v>113022.071</v>
      </c>
      <c r="I7" s="2">
        <f>SUM(I9:I21)</f>
        <v>113022.071</v>
      </c>
      <c r="J7" s="2">
        <f>SUM(J9:J21)</f>
        <v>141007.49599999998</v>
      </c>
    </row>
    <row r="8" spans="1:12" ht="15.75" x14ac:dyDescent="0.25">
      <c r="A8" s="1" t="s">
        <v>8</v>
      </c>
      <c r="B8" s="6" t="s">
        <v>9</v>
      </c>
      <c r="C8" s="1"/>
      <c r="D8" s="1"/>
      <c r="E8" s="14"/>
      <c r="F8" s="14"/>
      <c r="G8" s="14"/>
      <c r="H8" s="14"/>
      <c r="I8" s="14"/>
    </row>
    <row r="9" spans="1:12" ht="50.25" x14ac:dyDescent="0.25">
      <c r="A9" s="9" t="s">
        <v>69</v>
      </c>
      <c r="B9" s="8" t="s">
        <v>9</v>
      </c>
      <c r="C9" s="8" t="s">
        <v>24</v>
      </c>
      <c r="D9" s="14">
        <v>44534.1</v>
      </c>
      <c r="E9" s="14">
        <v>2829.2809999999954</v>
      </c>
      <c r="F9" s="14">
        <f>I9-E9</f>
        <v>0</v>
      </c>
      <c r="G9" s="14">
        <v>2829.2809999999954</v>
      </c>
      <c r="H9" s="14">
        <v>2829.2809999999954</v>
      </c>
      <c r="I9" s="14">
        <v>2829.2809999999954</v>
      </c>
      <c r="J9" s="14">
        <v>55360</v>
      </c>
      <c r="K9" s="14"/>
    </row>
    <row r="10" spans="1:12" ht="15.75" x14ac:dyDescent="0.25">
      <c r="A10" s="16" t="s">
        <v>11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</row>
    <row r="11" spans="1:12" ht="15.75" x14ac:dyDescent="0.25">
      <c r="A11" s="3" t="s">
        <v>12</v>
      </c>
      <c r="B11" s="3"/>
      <c r="C11" s="3"/>
      <c r="D11" s="3"/>
      <c r="E11" s="14"/>
      <c r="F11" s="14"/>
      <c r="G11" s="14"/>
      <c r="H11" s="14"/>
      <c r="I11" s="14"/>
    </row>
    <row r="12" spans="1:12" ht="34.5" x14ac:dyDescent="0.25">
      <c r="A12" s="3" t="s">
        <v>67</v>
      </c>
      <c r="B12" s="8" t="s">
        <v>9</v>
      </c>
      <c r="C12" s="8" t="s">
        <v>25</v>
      </c>
      <c r="D12" s="14">
        <v>10000</v>
      </c>
      <c r="E12" s="14">
        <v>23841.8</v>
      </c>
      <c r="F12" s="14">
        <f t="shared" ref="F12:F15" si="0">I12-E12</f>
        <v>0</v>
      </c>
      <c r="G12" s="14">
        <v>23841.8</v>
      </c>
      <c r="H12" s="14">
        <v>23841.8</v>
      </c>
      <c r="I12" s="14">
        <v>23841.8</v>
      </c>
      <c r="J12" s="14">
        <v>23841.8</v>
      </c>
      <c r="K12" s="14">
        <v>23841.756000000001</v>
      </c>
      <c r="L12" s="14">
        <v>23841.756000000001</v>
      </c>
    </row>
    <row r="13" spans="1:12" ht="18.75" x14ac:dyDescent="0.25">
      <c r="A13" s="3" t="s">
        <v>73</v>
      </c>
      <c r="B13" s="8" t="s">
        <v>9</v>
      </c>
      <c r="C13" s="8" t="s">
        <v>37</v>
      </c>
      <c r="D13" s="14"/>
      <c r="E13" s="14">
        <v>21062.48</v>
      </c>
      <c r="F13" s="14">
        <f t="shared" si="0"/>
        <v>0</v>
      </c>
      <c r="G13" s="14">
        <v>21062.48</v>
      </c>
      <c r="H13" s="14">
        <v>21062.48</v>
      </c>
      <c r="I13" s="14">
        <v>21062.48</v>
      </c>
      <c r="J13" s="14">
        <v>21062.51</v>
      </c>
      <c r="K13" s="14">
        <v>21062.51</v>
      </c>
      <c r="L13" s="14">
        <v>21062.51</v>
      </c>
    </row>
    <row r="14" spans="1:12" ht="34.5" x14ac:dyDescent="0.25">
      <c r="A14" s="3" t="s">
        <v>68</v>
      </c>
      <c r="B14" s="8" t="s">
        <v>9</v>
      </c>
      <c r="C14" s="8" t="s">
        <v>38</v>
      </c>
      <c r="D14" s="14"/>
      <c r="E14" s="14">
        <v>2645.91</v>
      </c>
      <c r="F14" s="14">
        <f t="shared" si="0"/>
        <v>4929.5</v>
      </c>
      <c r="G14" s="14">
        <v>7575.4</v>
      </c>
      <c r="H14" s="14">
        <v>7575.41</v>
      </c>
      <c r="I14" s="14">
        <v>7575.41</v>
      </c>
      <c r="J14" s="14">
        <v>7491.02</v>
      </c>
      <c r="K14" s="14">
        <v>7490.9290000000001</v>
      </c>
      <c r="L14" s="14">
        <v>7490.9290000000001</v>
      </c>
    </row>
    <row r="15" spans="1:12" ht="40.5" customHeight="1" x14ac:dyDescent="0.25">
      <c r="A15" s="3" t="s">
        <v>66</v>
      </c>
      <c r="B15" s="8" t="s">
        <v>9</v>
      </c>
      <c r="C15" s="8" t="s">
        <v>26</v>
      </c>
      <c r="D15" s="14">
        <v>8958.9</v>
      </c>
      <c r="E15" s="14">
        <v>15352.15</v>
      </c>
      <c r="F15" s="14">
        <f t="shared" si="0"/>
        <v>8960.9499999999989</v>
      </c>
      <c r="G15" s="14">
        <v>24313.1</v>
      </c>
      <c r="H15" s="14">
        <v>24313.1</v>
      </c>
      <c r="I15" s="14">
        <v>24313.1</v>
      </c>
      <c r="J15" s="14">
        <v>15352.165999999999</v>
      </c>
      <c r="K15" s="14">
        <v>15352.165999999999</v>
      </c>
      <c r="L15" s="14">
        <v>15352.165999999999</v>
      </c>
    </row>
    <row r="16" spans="1:12" ht="22.5" hidden="1" customHeight="1" x14ac:dyDescent="0.25">
      <c r="A16" s="3" t="s">
        <v>43</v>
      </c>
      <c r="B16" s="8"/>
      <c r="C16" s="8"/>
      <c r="D16" s="14">
        <v>5000</v>
      </c>
      <c r="E16" s="14"/>
      <c r="F16" s="14"/>
      <c r="G16" s="14"/>
      <c r="H16" s="14"/>
      <c r="I16" s="14"/>
      <c r="J16" s="14"/>
    </row>
    <row r="17" spans="1:12" ht="22.5" hidden="1" customHeight="1" x14ac:dyDescent="0.25">
      <c r="A17" s="3" t="s">
        <v>44</v>
      </c>
      <c r="B17" s="8"/>
      <c r="C17" s="8"/>
      <c r="D17" s="14">
        <v>4000</v>
      </c>
      <c r="E17" s="14"/>
      <c r="F17" s="14"/>
      <c r="G17" s="14"/>
      <c r="H17" s="14"/>
      <c r="I17" s="14"/>
      <c r="J17" s="14"/>
    </row>
    <row r="18" spans="1:12" ht="31.5" x14ac:dyDescent="0.25">
      <c r="A18" s="16" t="s">
        <v>35</v>
      </c>
      <c r="B18" s="23"/>
      <c r="C18" s="14"/>
      <c r="D18" s="14"/>
      <c r="E18" s="14"/>
      <c r="F18" s="14"/>
      <c r="G18" s="14"/>
      <c r="H18" s="14"/>
      <c r="I18" s="14"/>
      <c r="J18" s="14"/>
      <c r="K18" s="14"/>
    </row>
    <row r="19" spans="1:12" ht="15.75" x14ac:dyDescent="0.25">
      <c r="A19" s="3" t="s">
        <v>12</v>
      </c>
      <c r="B19" s="27"/>
      <c r="C19" s="14"/>
      <c r="D19" s="14"/>
      <c r="E19" s="14"/>
      <c r="F19" s="14"/>
      <c r="G19" s="14"/>
      <c r="H19" s="14"/>
      <c r="I19" s="14"/>
      <c r="J19" s="14"/>
      <c r="K19" s="14"/>
    </row>
    <row r="20" spans="1:12" ht="34.5" x14ac:dyDescent="0.25">
      <c r="A20" s="24" t="s">
        <v>57</v>
      </c>
      <c r="B20" s="14" t="s">
        <v>9</v>
      </c>
      <c r="C20" s="14" t="s">
        <v>36</v>
      </c>
      <c r="D20" s="14">
        <v>17900</v>
      </c>
      <c r="E20" s="14">
        <v>17900</v>
      </c>
      <c r="F20" s="14">
        <f t="shared" ref="F20:F21" si="1">I20-E20</f>
        <v>0</v>
      </c>
      <c r="G20" s="14">
        <v>17900</v>
      </c>
      <c r="H20" s="14">
        <v>17900</v>
      </c>
      <c r="I20" s="14">
        <v>17900</v>
      </c>
      <c r="J20" s="14">
        <v>17900</v>
      </c>
      <c r="K20" s="14">
        <v>17900</v>
      </c>
      <c r="L20" s="14">
        <v>17900</v>
      </c>
    </row>
    <row r="21" spans="1:12" ht="36" customHeight="1" x14ac:dyDescent="0.25">
      <c r="A21" s="25" t="s">
        <v>58</v>
      </c>
      <c r="B21" s="14" t="s">
        <v>9</v>
      </c>
      <c r="C21" s="14" t="s">
        <v>39</v>
      </c>
      <c r="D21" s="14">
        <v>15500</v>
      </c>
      <c r="E21" s="14">
        <v>15500</v>
      </c>
      <c r="F21" s="14">
        <f t="shared" si="1"/>
        <v>0</v>
      </c>
      <c r="G21" s="14">
        <v>15500</v>
      </c>
      <c r="H21" s="14">
        <v>15500</v>
      </c>
      <c r="I21" s="14">
        <v>15500</v>
      </c>
      <c r="K21" s="14"/>
    </row>
    <row r="22" spans="1:12" ht="15.75" x14ac:dyDescent="0.25">
      <c r="A22" s="26" t="s">
        <v>13</v>
      </c>
      <c r="B22" s="6" t="s">
        <v>14</v>
      </c>
      <c r="C22" s="26"/>
      <c r="D22" s="2">
        <f t="shared" ref="D22:G22" si="2">SUM(D25:D26)</f>
        <v>30200</v>
      </c>
      <c r="E22" s="2">
        <f t="shared" si="2"/>
        <v>30200</v>
      </c>
      <c r="F22" s="2">
        <f t="shared" si="2"/>
        <v>0</v>
      </c>
      <c r="G22" s="2">
        <f t="shared" si="2"/>
        <v>30200</v>
      </c>
      <c r="H22" s="2">
        <f>SUM(H25:H26)</f>
        <v>31900</v>
      </c>
      <c r="I22" s="2">
        <f>SUM(I25:I26)</f>
        <v>31900</v>
      </c>
      <c r="J22" s="2">
        <f>SUM(J25:J26)</f>
        <v>1700</v>
      </c>
      <c r="K22" s="2"/>
    </row>
    <row r="23" spans="1:12" ht="15.75" x14ac:dyDescent="0.25">
      <c r="A23" s="7" t="s">
        <v>15</v>
      </c>
      <c r="B23" s="6" t="s">
        <v>16</v>
      </c>
      <c r="C23" s="7"/>
      <c r="D23" s="7"/>
      <c r="E23" s="14"/>
      <c r="F23" s="14"/>
      <c r="G23" s="14"/>
      <c r="H23" s="14"/>
      <c r="I23" s="14"/>
      <c r="J23" s="10"/>
      <c r="K23" s="14"/>
    </row>
    <row r="24" spans="1:12" ht="18.75" x14ac:dyDescent="0.25">
      <c r="A24" s="12" t="s">
        <v>56</v>
      </c>
      <c r="B24" s="6"/>
      <c r="C24" s="7"/>
      <c r="D24" s="7"/>
      <c r="E24" s="14"/>
      <c r="F24" s="14"/>
      <c r="G24" s="14"/>
      <c r="H24" s="14"/>
      <c r="I24" s="14"/>
      <c r="J24" s="10"/>
      <c r="K24" s="14"/>
    </row>
    <row r="25" spans="1:12" ht="15.75" x14ac:dyDescent="0.25">
      <c r="A25" s="12" t="s">
        <v>10</v>
      </c>
      <c r="B25" s="6"/>
      <c r="C25" s="7"/>
      <c r="D25" s="7"/>
      <c r="E25" s="14"/>
      <c r="F25" s="14"/>
      <c r="G25" s="14"/>
      <c r="H25" s="14">
        <v>1700</v>
      </c>
      <c r="I25" s="14">
        <v>1700</v>
      </c>
      <c r="J25" s="14">
        <v>1700</v>
      </c>
      <c r="K25" s="14"/>
    </row>
    <row r="26" spans="1:12" ht="30.75" customHeight="1" x14ac:dyDescent="0.25">
      <c r="A26" s="12" t="s">
        <v>60</v>
      </c>
      <c r="B26" s="8" t="s">
        <v>16</v>
      </c>
      <c r="C26" s="8" t="s">
        <v>27</v>
      </c>
      <c r="D26" s="14">
        <v>30200</v>
      </c>
      <c r="E26" s="14">
        <v>30200</v>
      </c>
      <c r="F26" s="14"/>
      <c r="G26" s="14">
        <v>30200</v>
      </c>
      <c r="H26" s="14">
        <v>30200</v>
      </c>
      <c r="I26" s="14">
        <v>30200</v>
      </c>
    </row>
    <row r="27" spans="1:12" ht="15.75" x14ac:dyDescent="0.25">
      <c r="A27" s="5" t="s">
        <v>17</v>
      </c>
      <c r="B27" s="5" t="s">
        <v>18</v>
      </c>
      <c r="C27" s="5"/>
      <c r="D27" s="2">
        <f>SUM(D31)</f>
        <v>3000</v>
      </c>
      <c r="E27" s="2">
        <f>SUM(E31)</f>
        <v>3000</v>
      </c>
      <c r="F27" s="2"/>
      <c r="G27" s="2">
        <f>SUM(G31)</f>
        <v>3000</v>
      </c>
      <c r="H27" s="2">
        <f>SUM(H31)</f>
        <v>3000</v>
      </c>
      <c r="I27" s="2">
        <f>SUM(I31)</f>
        <v>4500</v>
      </c>
      <c r="J27" s="2">
        <f>SUM(J31)</f>
        <v>4101.5</v>
      </c>
    </row>
    <row r="28" spans="1:12" ht="15.75" x14ac:dyDescent="0.25">
      <c r="A28" s="11" t="s">
        <v>30</v>
      </c>
      <c r="B28" s="19" t="s">
        <v>28</v>
      </c>
      <c r="C28" s="11"/>
      <c r="D28" s="11"/>
      <c r="E28" s="14"/>
      <c r="F28" s="14"/>
      <c r="G28" s="14"/>
      <c r="H28" s="14"/>
      <c r="I28" s="14"/>
    </row>
    <row r="29" spans="1:12" ht="15.75" x14ac:dyDescent="0.25">
      <c r="A29" s="16" t="s">
        <v>11</v>
      </c>
      <c r="B29" s="16"/>
      <c r="C29" s="16"/>
      <c r="D29" s="16"/>
      <c r="E29" s="14"/>
      <c r="F29" s="14"/>
      <c r="G29" s="14"/>
      <c r="H29" s="14"/>
      <c r="I29" s="14"/>
    </row>
    <row r="30" spans="1:12" ht="15.75" x14ac:dyDescent="0.25">
      <c r="A30" s="3" t="s">
        <v>12</v>
      </c>
      <c r="B30" s="3"/>
      <c r="C30" s="3"/>
      <c r="D30" s="3"/>
      <c r="E30" s="14"/>
      <c r="F30" s="14"/>
      <c r="G30" s="14"/>
      <c r="H30" s="14"/>
      <c r="I30" s="14"/>
    </row>
    <row r="31" spans="1:12" ht="34.5" x14ac:dyDescent="0.25">
      <c r="A31" s="3" t="s">
        <v>55</v>
      </c>
      <c r="B31" s="8" t="s">
        <v>28</v>
      </c>
      <c r="C31" s="8" t="s">
        <v>29</v>
      </c>
      <c r="D31" s="14">
        <v>3000</v>
      </c>
      <c r="E31" s="14">
        <v>3000</v>
      </c>
      <c r="F31" s="14">
        <f>I31-E31</f>
        <v>1500</v>
      </c>
      <c r="G31" s="14">
        <v>3000</v>
      </c>
      <c r="H31" s="14">
        <v>3000</v>
      </c>
      <c r="I31" s="14">
        <v>4500</v>
      </c>
      <c r="J31" s="14">
        <v>4101.5</v>
      </c>
      <c r="K31" s="14">
        <v>2000</v>
      </c>
      <c r="L31" s="14">
        <v>2000</v>
      </c>
    </row>
    <row r="32" spans="1:12" ht="15.75" x14ac:dyDescent="0.25">
      <c r="A32" s="26" t="s">
        <v>19</v>
      </c>
      <c r="B32" s="26">
        <v>1100</v>
      </c>
      <c r="C32" s="26"/>
      <c r="D32" s="15">
        <f>SUM(D34:D44)</f>
        <v>19554</v>
      </c>
      <c r="E32" s="15">
        <f>SUM(E34:E44)</f>
        <v>26315.379000000001</v>
      </c>
      <c r="F32" s="15"/>
      <c r="G32" s="15">
        <f>SUM(G34:G44)</f>
        <v>37348.379000000001</v>
      </c>
      <c r="H32" s="15">
        <f>SUM(H34:H44)</f>
        <v>69495.578999999998</v>
      </c>
      <c r="I32" s="15">
        <f>SUM(I34:I44)</f>
        <v>67995.578999999998</v>
      </c>
      <c r="J32" s="15">
        <f>SUM(J34:J44)</f>
        <v>40362.485540000001</v>
      </c>
    </row>
    <row r="33" spans="1:12" ht="15.75" x14ac:dyDescent="0.25">
      <c r="A33" s="7" t="s">
        <v>20</v>
      </c>
      <c r="B33" s="26">
        <v>1102</v>
      </c>
      <c r="C33" s="7"/>
      <c r="D33" s="7"/>
      <c r="E33" s="7"/>
      <c r="F33" s="7"/>
      <c r="G33" s="7"/>
      <c r="H33" s="7"/>
      <c r="I33" s="7"/>
    </row>
    <row r="34" spans="1:12" ht="18.75" x14ac:dyDescent="0.25">
      <c r="A34" s="9" t="s">
        <v>61</v>
      </c>
      <c r="B34" s="20">
        <v>1102</v>
      </c>
      <c r="C34" s="8" t="s">
        <v>32</v>
      </c>
      <c r="D34" s="14">
        <v>1500</v>
      </c>
      <c r="E34" s="14">
        <v>1500</v>
      </c>
      <c r="F34" s="14">
        <f t="shared" ref="F34:F37" si="3">I34-E34</f>
        <v>-1500</v>
      </c>
      <c r="G34" s="14">
        <v>1500</v>
      </c>
      <c r="H34" s="14">
        <v>1500</v>
      </c>
      <c r="I34" s="14"/>
    </row>
    <row r="35" spans="1:12" ht="34.5" x14ac:dyDescent="0.25">
      <c r="A35" s="9" t="s">
        <v>62</v>
      </c>
      <c r="B35" s="20">
        <v>1102</v>
      </c>
      <c r="C35" s="8" t="s">
        <v>31</v>
      </c>
      <c r="D35" s="14">
        <v>3054</v>
      </c>
      <c r="E35" s="14">
        <v>3054</v>
      </c>
      <c r="F35" s="14">
        <f t="shared" si="3"/>
        <v>0</v>
      </c>
      <c r="G35" s="14">
        <v>3054</v>
      </c>
      <c r="H35" s="14">
        <v>3054</v>
      </c>
      <c r="I35" s="14">
        <v>3054</v>
      </c>
      <c r="J35" s="14">
        <v>3054</v>
      </c>
      <c r="K35" s="14">
        <v>3054</v>
      </c>
      <c r="L35" s="14">
        <v>3054</v>
      </c>
    </row>
    <row r="36" spans="1:12" ht="18.75" x14ac:dyDescent="0.25">
      <c r="A36" s="3" t="s">
        <v>59</v>
      </c>
      <c r="B36" s="20">
        <v>1102</v>
      </c>
      <c r="C36" s="8" t="s">
        <v>40</v>
      </c>
      <c r="D36" s="8"/>
      <c r="E36" s="14">
        <v>8000</v>
      </c>
      <c r="F36" s="14">
        <f t="shared" si="3"/>
        <v>0</v>
      </c>
      <c r="G36" s="14">
        <v>8000</v>
      </c>
      <c r="H36" s="14">
        <v>8000</v>
      </c>
      <c r="I36" s="14">
        <v>8000</v>
      </c>
      <c r="J36" s="14">
        <v>5000</v>
      </c>
      <c r="K36" s="14">
        <f>3000+2000</f>
        <v>5000</v>
      </c>
      <c r="L36" s="14">
        <v>4999.9999600000001</v>
      </c>
    </row>
    <row r="37" spans="1:12" ht="15.75" x14ac:dyDescent="0.25">
      <c r="A37" s="3" t="s">
        <v>10</v>
      </c>
      <c r="B37" s="20">
        <v>1102</v>
      </c>
      <c r="C37" s="8" t="s">
        <v>41</v>
      </c>
      <c r="D37" s="8"/>
      <c r="E37" s="14">
        <v>161.37899999999999</v>
      </c>
      <c r="F37" s="14">
        <f t="shared" si="3"/>
        <v>0</v>
      </c>
      <c r="G37" s="14">
        <v>161.37899999999999</v>
      </c>
      <c r="H37" s="14">
        <v>161.37899999999999</v>
      </c>
      <c r="I37" s="14">
        <v>161.37899999999999</v>
      </c>
      <c r="J37" s="14">
        <v>161.37899999999999</v>
      </c>
    </row>
    <row r="38" spans="1:12" ht="31.5" x14ac:dyDescent="0.25">
      <c r="A38" s="16" t="s">
        <v>49</v>
      </c>
      <c r="B38" s="20"/>
      <c r="C38" s="8"/>
      <c r="D38" s="8"/>
      <c r="E38" s="14"/>
      <c r="F38" s="14"/>
      <c r="G38" s="14"/>
      <c r="H38" s="14"/>
      <c r="I38" s="14"/>
      <c r="J38" s="14"/>
    </row>
    <row r="39" spans="1:12" ht="15.75" x14ac:dyDescent="0.25">
      <c r="A39" s="3" t="s">
        <v>12</v>
      </c>
      <c r="B39" s="20"/>
      <c r="C39" s="8"/>
      <c r="D39" s="8"/>
      <c r="E39" s="14"/>
      <c r="F39" s="14"/>
      <c r="G39" s="14"/>
      <c r="H39" s="14"/>
      <c r="I39" s="14"/>
      <c r="J39" s="14"/>
    </row>
    <row r="40" spans="1:12" ht="34.5" x14ac:dyDescent="0.25">
      <c r="A40" s="3" t="s">
        <v>64</v>
      </c>
      <c r="B40" s="20"/>
      <c r="C40" s="8"/>
      <c r="D40" s="8"/>
      <c r="E40" s="14"/>
      <c r="F40" s="14"/>
      <c r="G40" s="14"/>
      <c r="H40" s="14">
        <v>15700</v>
      </c>
      <c r="I40" s="14">
        <v>15700</v>
      </c>
      <c r="J40" s="14">
        <f>9700+5999.906</f>
        <v>15699.905999999999</v>
      </c>
      <c r="K40" s="14">
        <v>15699.906000000001</v>
      </c>
      <c r="L40" s="14">
        <v>15699.906000000001</v>
      </c>
    </row>
    <row r="41" spans="1:12" ht="24" customHeight="1" x14ac:dyDescent="0.25">
      <c r="A41" s="3" t="s">
        <v>63</v>
      </c>
      <c r="B41" s="20"/>
      <c r="C41" s="8"/>
      <c r="D41" s="8"/>
      <c r="E41" s="14"/>
      <c r="F41" s="14"/>
      <c r="G41" s="14"/>
      <c r="H41" s="14">
        <v>16447.2</v>
      </c>
      <c r="I41" s="14">
        <v>16447.2</v>
      </c>
      <c r="J41" s="14">
        <v>16447.200540000002</v>
      </c>
      <c r="K41" s="14">
        <v>16447.200540000002</v>
      </c>
      <c r="L41" s="14">
        <v>16447.200540000002</v>
      </c>
    </row>
    <row r="42" spans="1:12" ht="47.25" x14ac:dyDescent="0.25">
      <c r="A42" s="16" t="s">
        <v>21</v>
      </c>
      <c r="B42" s="16"/>
      <c r="C42" s="16"/>
      <c r="D42" s="16"/>
      <c r="E42" s="13"/>
      <c r="F42" s="13"/>
      <c r="G42" s="13"/>
      <c r="H42" s="13"/>
      <c r="I42" s="13"/>
      <c r="J42" s="14"/>
      <c r="K42" s="14"/>
      <c r="L42" s="4"/>
    </row>
    <row r="43" spans="1:12" ht="15.75" x14ac:dyDescent="0.25">
      <c r="A43" s="9" t="s">
        <v>12</v>
      </c>
      <c r="B43" s="9"/>
      <c r="C43" s="9"/>
      <c r="D43" s="9"/>
      <c r="E43" s="9"/>
      <c r="F43" s="9"/>
      <c r="G43" s="9"/>
      <c r="H43" s="9"/>
      <c r="I43" s="9"/>
      <c r="J43" s="14"/>
      <c r="K43" s="14"/>
      <c r="L43" s="4"/>
    </row>
    <row r="44" spans="1:12" ht="35.25" customHeight="1" x14ac:dyDescent="0.25">
      <c r="A44" s="12" t="s">
        <v>65</v>
      </c>
      <c r="B44" s="20">
        <v>1102</v>
      </c>
      <c r="C44" s="8" t="s">
        <v>33</v>
      </c>
      <c r="D44" s="14">
        <v>15000</v>
      </c>
      <c r="E44" s="14">
        <v>13600</v>
      </c>
      <c r="F44" s="14">
        <f>I44-E44</f>
        <v>11033</v>
      </c>
      <c r="G44" s="14">
        <v>24633</v>
      </c>
      <c r="H44" s="14">
        <v>24633</v>
      </c>
      <c r="I44" s="14">
        <v>24633</v>
      </c>
    </row>
    <row r="45" spans="1:12" ht="14.25" hidden="1" customHeight="1" x14ac:dyDescent="0.25">
      <c r="A45" s="1" t="s">
        <v>22</v>
      </c>
      <c r="B45" s="1"/>
      <c r="C45" s="1"/>
      <c r="D45" s="1"/>
      <c r="E45" s="14"/>
      <c r="F45" s="14"/>
      <c r="G45" s="14"/>
      <c r="H45" s="14"/>
      <c r="I45" s="14"/>
    </row>
    <row r="47" spans="1:12" ht="31.5" x14ac:dyDescent="0.25">
      <c r="A47" s="3" t="s">
        <v>50</v>
      </c>
    </row>
    <row r="48" spans="1:12" ht="31.5" x14ac:dyDescent="0.25">
      <c r="A48" s="1" t="s">
        <v>51</v>
      </c>
    </row>
    <row r="49" spans="1:1" ht="31.5" x14ac:dyDescent="0.25">
      <c r="A49" s="1" t="s">
        <v>52</v>
      </c>
    </row>
    <row r="50" spans="1:1" ht="31.5" x14ac:dyDescent="0.25">
      <c r="A50" s="1" t="s">
        <v>53</v>
      </c>
    </row>
    <row r="51" spans="1:1" ht="31.5" x14ac:dyDescent="0.25">
      <c r="A51" s="1" t="s">
        <v>54</v>
      </c>
    </row>
    <row r="52" spans="1:1" ht="15.75" x14ac:dyDescent="0.25">
      <c r="A52" s="1" t="s">
        <v>75</v>
      </c>
    </row>
  </sheetData>
  <mergeCells count="2">
    <mergeCell ref="A2:L2"/>
    <mergeCell ref="A1:L1"/>
  </mergeCells>
  <printOptions horizontalCentered="1" gridLines="1"/>
  <pageMargins left="0.31496062992125984" right="0.31496062992125984" top="0.35433070866141736" bottom="0.35433070866141736" header="0.31496062992125984" footer="0.31496062992125984"/>
  <pageSetup paperSize="9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РАИП 2016</vt:lpstr>
      <vt:lpstr>'РАИП 2016'!Заголовки_для_печати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2016-10-20T11:33:04Z</cp:lastPrinted>
  <dcterms:created xsi:type="dcterms:W3CDTF">2015-04-28T06:23:42Z</dcterms:created>
  <dcterms:modified xsi:type="dcterms:W3CDTF">2016-10-20T11:33:23Z</dcterms:modified>
</cp:coreProperties>
</file>