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9330" activeTab="0"/>
  </bookViews>
  <sheets>
    <sheet name="Лист1" sheetId="1" r:id="rId1"/>
  </sheets>
  <definedNames>
    <definedName name="_xlnm.Print_Titles" localSheetId="0">'Лист1'!$5:$10</definedName>
    <definedName name="_xlnm.Print_Area" localSheetId="0">'Лист1'!$A$1:$S$37</definedName>
  </definedNames>
  <calcPr fullCalcOnLoad="1"/>
</workbook>
</file>

<file path=xl/sharedStrings.xml><?xml version="1.0" encoding="utf-8"?>
<sst xmlns="http://schemas.openxmlformats.org/spreadsheetml/2006/main" count="80" uniqueCount="66">
  <si>
    <t>всего</t>
  </si>
  <si>
    <t>в том числе:</t>
  </si>
  <si>
    <t>№ п/п</t>
  </si>
  <si>
    <t>из средств федерального бюджета</t>
  </si>
  <si>
    <t>из средств внебюджетных источников</t>
  </si>
  <si>
    <t>тыс. рублей</t>
  </si>
  <si>
    <t>Профинансировано</t>
  </si>
  <si>
    <t>сумма</t>
  </si>
  <si>
    <t>2</t>
  </si>
  <si>
    <t xml:space="preserve">в Республике Северная Осетия-Алания </t>
  </si>
  <si>
    <t>Данные о финансировании федеральных целевых программ, реализуемых</t>
  </si>
  <si>
    <t>за январь-март 2014 года</t>
  </si>
  <si>
    <t>из средств местных бюджетов</t>
  </si>
  <si>
    <t>7</t>
  </si>
  <si>
    <t>9</t>
  </si>
  <si>
    <t>13</t>
  </si>
  <si>
    <t>15</t>
  </si>
  <si>
    <t>процент                (графы 8/3)</t>
  </si>
  <si>
    <t xml:space="preserve">процент                            (графы 14/8) </t>
  </si>
  <si>
    <t>Наименование федеральной целевой программы</t>
  </si>
  <si>
    <t>Предусмотрено на 2014 год по ФЦП</t>
  </si>
  <si>
    <t>Освоено средств ФЦП исполнителями мероприятий</t>
  </si>
  <si>
    <t>из средств республиканского бюджета</t>
  </si>
  <si>
    <t xml:space="preserve"> сумма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</si>
  <si>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</si>
  <si>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</si>
  <si>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</si>
  <si>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</si>
  <si>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</si>
  <si>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</si>
  <si>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</si>
  <si>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</si>
  <si>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</si>
  <si>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</si>
  <si>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</si>
  <si>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</si>
  <si>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</si>
  <si>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"Развитие физической культуры и спорта в Российской Федерации на 2006-2015 годы"</t>
  </si>
  <si>
    <t>Пожарная безопасность в Российской Федерации на период до 2017 года</t>
  </si>
  <si>
    <t xml:space="preserve">Развитие уголовно-исполнительной системы (2007 - 2016 годы) </t>
  </si>
  <si>
    <t>Юг России (2014-2020 годы)</t>
  </si>
  <si>
    <t xml:space="preserve"> "Развитие судебной системы России на 2013-2020 годы"</t>
  </si>
  <si>
    <t>2.1.</t>
  </si>
  <si>
    <t>"Выполнение государственных обязательств по обеспечению жильем категорий граждан, установленных федеральным законодательством"</t>
  </si>
  <si>
    <t>"Обеспечение жильем молодых семей"</t>
  </si>
  <si>
    <t>"Автомобильные дороги"</t>
  </si>
  <si>
    <t>"Развитие транспортной системы России (2010-2015 годы)"</t>
  </si>
  <si>
    <t>Повышение устойчивости жилых домов, основных объектов и систем жизнеобеспечения в сейсмических районах Российской Федерации на 2009 - 2018 годы</t>
  </si>
  <si>
    <t>"Устойчивое развитие сельских территорий на 2014-2017 годы и на период до 2020 года"</t>
  </si>
  <si>
    <t>"Развитие мелиорации земель сельскохозяйственного назначения России на 2014-2020 годы"</t>
  </si>
  <si>
    <t>ВСЕГО</t>
  </si>
  <si>
    <t>I. Жилье</t>
  </si>
  <si>
    <t>1.1.</t>
  </si>
  <si>
    <t>1.2.</t>
  </si>
  <si>
    <t>II. Транспортная инфраструктура</t>
  </si>
  <si>
    <t>IV. Социальная инфраструктура</t>
  </si>
  <si>
    <t>V. Безопасность</t>
  </si>
  <si>
    <t>VI. Развитие регионов</t>
  </si>
  <si>
    <t>"Укрепление единства российской нации и этнокультурное развитие народов России (2014-2020 годы)"</t>
  </si>
  <si>
    <t>2.2.</t>
  </si>
  <si>
    <t>"Гражданская авиация"</t>
  </si>
  <si>
    <t>"Культура России (2012-2018 годы)"</t>
  </si>
  <si>
    <t>III. Развитие села</t>
  </si>
  <si>
    <t>VII. Развитие государтвенных институтов</t>
  </si>
  <si>
    <t>"Жилище" на 2011-2015 годы</t>
  </si>
  <si>
    <t>"Развитие водохозяйственного комплекса Российской Федерации в 2012-2020 годах"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</si>
</sst>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[$-FC19]d\ mmmm\ yyyy\ &quot;г.&quot;"/>
    <numFmt numFmtId="172" formatCode="#,##0.0;[Red]#,##0.0"/>
    <numFmt numFmtId="173" formatCode="#,##0;[Red]#,##0"/>
    <numFmt numFmtId="174" formatCode="0.0000000"/>
    <numFmt numFmtId="175" formatCode="0.000000"/>
    <numFmt numFmtId="176" formatCode="0.00000"/>
    <numFmt numFmtId="177" formatCode="0.0000"/>
    <numFmt numFmtId="178" formatCode="#,##0.00;[Red]#,##0.00"/>
    <numFmt numFmtId="179" formatCode="#,##0.000;[Red]#,##0.00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.5"/>
      <color theme="0"/>
      <name val="Times New Roman"/>
      <family val="1"/>
    </font>
    <font>
      <sz val="12.5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wrapText="1"/>
    </xf>
    <xf numFmtId="170" fontId="8" fillId="0" borderId="11" xfId="0" applyNumberFormat="1" applyFont="1" applyFill="1" applyBorder="1" applyAlignment="1">
      <alignment horizontal="center"/>
    </xf>
    <xf numFmtId="170" fontId="45" fillId="0" borderId="11" xfId="0" applyNumberFormat="1" applyFont="1" applyFill="1" applyBorder="1" applyAlignment="1">
      <alignment horizontal="center"/>
    </xf>
    <xf numFmtId="172" fontId="46" fillId="0" borderId="11" xfId="0" applyNumberFormat="1" applyFont="1" applyFill="1" applyBorder="1" applyAlignment="1">
      <alignment horizontal="center" vertical="center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1" name="Rectangle 18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2" name="Rectangle 18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63" name="Line 18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4" name="Line 18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5" name="Rectangle 18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6" name="Rectangle 18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7" name="Rectangle 18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8" name="Rectangle 18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9" name="Rectangle 18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0" name="Rectangle 19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1" name="Rectangle 19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2" name="Rectangle 19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73" name="Line 19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4" name="Line 19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5" name="Rectangle 19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6" name="Rectangle 19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7" name="Rectangle 19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8" name="Rectangle 19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9" name="Rectangle 19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0" name="Rectangle 20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1" name="Rectangle 20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2" name="Rectangle 20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83" name="Line 20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4" name="Line 20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5" name="Rectangle 20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6" name="Rectangle 20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7" name="Rectangle 20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8" name="Rectangle 20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9" name="Rectangle 20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0" name="Rectangle 21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1" name="Rectangle 21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2" name="Rectangle 21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93" name="Line 21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4" name="Line 21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5" name="Rectangle 21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6" name="Rectangle 21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7" name="Rectangle 21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8" name="Rectangle 21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9" name="Rectangle 21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0" name="Rectangle 22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1" name="Rectangle 22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2" name="Rectangle 22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103" name="Line 22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4" name="Line 22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5" name="Rectangle 225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6" name="Rectangle 226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7" name="Rectangle 227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8" name="Rectangle 228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9" name="Rectangle 229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0" name="Rectangle 230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1" name="Rectangle 231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2" name="Rectangle 232"/>
        <xdr:cNvSpPr>
          <a:spLocks/>
        </xdr:cNvSpPr>
      </xdr:nvSpPr>
      <xdr:spPr>
        <a:xfrm>
          <a:off x="316230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113" name="Line 23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4" name="Line 23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="66" zoomScaleSheetLayoutView="66" zoomScalePageLayoutView="0" workbookViewId="0" topLeftCell="A5">
      <pane ySplit="2265" topLeftCell="A28" activePane="bottomLeft" state="split"/>
      <selection pane="topLeft" activeCell="B35" sqref="B35"/>
      <selection pane="bottomLeft" activeCell="K35" sqref="K35"/>
    </sheetView>
  </sheetViews>
  <sheetFormatPr defaultColWidth="9.00390625" defaultRowHeight="12.75"/>
  <cols>
    <col min="1" max="1" width="6.375" style="2" customWidth="1"/>
    <col min="2" max="2" width="35.125" style="6" customWidth="1"/>
    <col min="3" max="3" width="17.125" style="2" customWidth="1"/>
    <col min="4" max="4" width="16.875" style="2" customWidth="1"/>
    <col min="5" max="5" width="13.25390625" style="2" customWidth="1"/>
    <col min="6" max="6" width="13.75390625" style="2" customWidth="1"/>
    <col min="7" max="7" width="14.00390625" style="2" customWidth="1"/>
    <col min="8" max="8" width="14.875" style="2" customWidth="1"/>
    <col min="9" max="9" width="10.375" style="2" customWidth="1"/>
    <col min="10" max="10" width="14.375" style="2" customWidth="1"/>
    <col min="11" max="11" width="11.25390625" style="2" customWidth="1"/>
    <col min="12" max="12" width="11.625" style="2" customWidth="1"/>
    <col min="13" max="13" width="13.375" style="2" customWidth="1"/>
    <col min="14" max="14" width="14.25390625" style="2" customWidth="1"/>
    <col min="15" max="15" width="15.125" style="2" customWidth="1"/>
    <col min="16" max="16" width="15.25390625" style="2" customWidth="1"/>
    <col min="17" max="17" width="15.125" style="2" customWidth="1"/>
    <col min="18" max="18" width="14.125" style="2" customWidth="1"/>
    <col min="19" max="19" width="16.25390625" style="2" customWidth="1"/>
    <col min="20" max="20" width="15.25390625" style="2" bestFit="1" customWidth="1"/>
    <col min="21" max="16384" width="9.125" style="2" customWidth="1"/>
  </cols>
  <sheetData>
    <row r="1" spans="1:19" ht="18.7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8.75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75">
      <c r="A3" s="34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5" ht="15.75">
      <c r="A4" s="3"/>
      <c r="K4" s="1"/>
      <c r="L4" s="1"/>
      <c r="M4" s="37"/>
      <c r="N4" s="37"/>
      <c r="O4" s="37"/>
    </row>
    <row r="5" spans="1:19" ht="15.75">
      <c r="A5" s="3"/>
      <c r="L5" s="4"/>
      <c r="M5" s="5"/>
      <c r="N5" s="5"/>
      <c r="S5" s="7" t="s">
        <v>5</v>
      </c>
    </row>
    <row r="6" spans="1:19" ht="25.5" customHeight="1">
      <c r="A6" s="38" t="s">
        <v>2</v>
      </c>
      <c r="B6" s="38" t="s">
        <v>19</v>
      </c>
      <c r="C6" s="36" t="s">
        <v>20</v>
      </c>
      <c r="D6" s="36"/>
      <c r="E6" s="36"/>
      <c r="F6" s="36"/>
      <c r="G6" s="36"/>
      <c r="H6" s="36" t="s">
        <v>6</v>
      </c>
      <c r="I6" s="36"/>
      <c r="J6" s="36"/>
      <c r="K6" s="36"/>
      <c r="L6" s="36"/>
      <c r="M6" s="36"/>
      <c r="N6" s="36" t="s">
        <v>21</v>
      </c>
      <c r="O6" s="36"/>
      <c r="P6" s="36"/>
      <c r="Q6" s="36"/>
      <c r="R6" s="36"/>
      <c r="S6" s="36"/>
    </row>
    <row r="7" spans="1:19" ht="27" customHeight="1">
      <c r="A7" s="38"/>
      <c r="B7" s="38"/>
      <c r="C7" s="36" t="s">
        <v>0</v>
      </c>
      <c r="D7" s="36" t="s">
        <v>1</v>
      </c>
      <c r="E7" s="36"/>
      <c r="F7" s="36"/>
      <c r="G7" s="36"/>
      <c r="H7" s="36" t="s">
        <v>0</v>
      </c>
      <c r="I7" s="36"/>
      <c r="J7" s="39" t="s">
        <v>1</v>
      </c>
      <c r="K7" s="40"/>
      <c r="L7" s="40"/>
      <c r="M7" s="41"/>
      <c r="N7" s="36" t="s">
        <v>0</v>
      </c>
      <c r="O7" s="36"/>
      <c r="P7" s="36" t="s">
        <v>1</v>
      </c>
      <c r="Q7" s="36"/>
      <c r="R7" s="36"/>
      <c r="S7" s="36"/>
    </row>
    <row r="8" spans="1:19" ht="25.5" customHeight="1">
      <c r="A8" s="38"/>
      <c r="B8" s="38"/>
      <c r="C8" s="36"/>
      <c r="D8" s="36" t="s">
        <v>3</v>
      </c>
      <c r="E8" s="36" t="s">
        <v>22</v>
      </c>
      <c r="F8" s="36" t="s">
        <v>12</v>
      </c>
      <c r="G8" s="36" t="s">
        <v>4</v>
      </c>
      <c r="H8" s="36"/>
      <c r="I8" s="36"/>
      <c r="J8" s="36" t="s">
        <v>3</v>
      </c>
      <c r="K8" s="36" t="s">
        <v>22</v>
      </c>
      <c r="L8" s="36" t="s">
        <v>12</v>
      </c>
      <c r="M8" s="36" t="s">
        <v>4</v>
      </c>
      <c r="N8" s="36"/>
      <c r="O8" s="36"/>
      <c r="P8" s="36" t="s">
        <v>3</v>
      </c>
      <c r="Q8" s="36" t="s">
        <v>22</v>
      </c>
      <c r="R8" s="36" t="s">
        <v>12</v>
      </c>
      <c r="S8" s="36" t="s">
        <v>4</v>
      </c>
    </row>
    <row r="9" spans="1:19" ht="64.5" customHeight="1">
      <c r="A9" s="38"/>
      <c r="B9" s="38"/>
      <c r="C9" s="36"/>
      <c r="D9" s="36"/>
      <c r="E9" s="36"/>
      <c r="F9" s="36"/>
      <c r="G9" s="36"/>
      <c r="H9" s="9" t="s">
        <v>23</v>
      </c>
      <c r="I9" s="9" t="s">
        <v>17</v>
      </c>
      <c r="J9" s="36"/>
      <c r="K9" s="36"/>
      <c r="L9" s="36"/>
      <c r="M9" s="36"/>
      <c r="N9" s="9" t="s">
        <v>7</v>
      </c>
      <c r="O9" s="9" t="s">
        <v>18</v>
      </c>
      <c r="P9" s="36" t="s">
        <v>7</v>
      </c>
      <c r="Q9" s="36"/>
      <c r="R9" s="36"/>
      <c r="S9" s="36" t="s">
        <v>7</v>
      </c>
    </row>
    <row r="10" spans="1:19" ht="16.5">
      <c r="A10" s="10">
        <v>1</v>
      </c>
      <c r="B10" s="11" t="s">
        <v>8</v>
      </c>
      <c r="C10" s="10">
        <v>3</v>
      </c>
      <c r="D10" s="11">
        <v>4</v>
      </c>
      <c r="E10" s="10">
        <v>5</v>
      </c>
      <c r="F10" s="10">
        <v>6</v>
      </c>
      <c r="G10" s="11" t="s">
        <v>13</v>
      </c>
      <c r="H10" s="10">
        <v>8</v>
      </c>
      <c r="I10" s="11" t="s">
        <v>14</v>
      </c>
      <c r="J10" s="10">
        <v>10</v>
      </c>
      <c r="K10" s="10">
        <v>11</v>
      </c>
      <c r="L10" s="10">
        <v>12</v>
      </c>
      <c r="M10" s="11" t="s">
        <v>15</v>
      </c>
      <c r="N10" s="10">
        <v>14</v>
      </c>
      <c r="O10" s="11" t="s">
        <v>16</v>
      </c>
      <c r="P10" s="10">
        <v>16</v>
      </c>
      <c r="Q10" s="10">
        <v>17</v>
      </c>
      <c r="R10" s="10">
        <v>18</v>
      </c>
      <c r="S10" s="10">
        <v>19</v>
      </c>
    </row>
    <row r="11" spans="1:20" ht="16.5">
      <c r="A11" s="10"/>
      <c r="B11" s="26" t="s">
        <v>50</v>
      </c>
      <c r="C11" s="27">
        <f>D11+E11+F11+G11</f>
        <v>13094164.6</v>
      </c>
      <c r="D11" s="27">
        <f>D12+D16+D20+D23+D28+D32+D34</f>
        <v>12601678.7</v>
      </c>
      <c r="E11" s="27">
        <f>E12+E16+E20+E23+E28+E32+E34</f>
        <v>384050.89999999997</v>
      </c>
      <c r="F11" s="27">
        <f>F12+F16+F20+F23+F28+F32+F34</f>
        <v>12313</v>
      </c>
      <c r="G11" s="27">
        <f>G12+G16+G20+G23+G28+G32+G34</f>
        <v>96122</v>
      </c>
      <c r="H11" s="27">
        <f>J11+K11+L11+M11</f>
        <v>1865130.5999999999</v>
      </c>
      <c r="I11" s="28">
        <f>H11/C11*100</f>
        <v>14.243983155672261</v>
      </c>
      <c r="J11" s="27">
        <f>J12+J16+J20+J23+J28+J32+J34</f>
        <v>1847285.9</v>
      </c>
      <c r="K11" s="27">
        <f>K12+K16+K20+K23+K28+K32+K34</f>
        <v>17844.7</v>
      </c>
      <c r="L11" s="27">
        <f>L12+L16+L20+L23+L28+L32+L34</f>
        <v>0</v>
      </c>
      <c r="M11" s="27">
        <f>M12+M16+M20+M23+M28+M32+M34</f>
        <v>0</v>
      </c>
      <c r="N11" s="27">
        <f>P11+Q11+R11+S11</f>
        <v>1819302.3</v>
      </c>
      <c r="O11" s="28">
        <f>N11/H11*100</f>
        <v>97.54289056219442</v>
      </c>
      <c r="P11" s="27">
        <f>P12+P16+P20+P23+P28+P32+P34</f>
        <v>1801457.6</v>
      </c>
      <c r="Q11" s="27">
        <f>Q12+Q16+Q20+Q23+Q28+Q32+Q34</f>
        <v>17844.7</v>
      </c>
      <c r="R11" s="27">
        <f>R12+R16+R20+R23+R28+R32+R34</f>
        <v>0</v>
      </c>
      <c r="S11" s="27">
        <f>S12+S16+S20+S23+S28+S32+S34</f>
        <v>0</v>
      </c>
      <c r="T11" s="33"/>
    </row>
    <row r="12" spans="1:19" ht="16.5">
      <c r="A12" s="9"/>
      <c r="B12" s="22" t="s">
        <v>51</v>
      </c>
      <c r="C12" s="12">
        <f>D12+E12+F12+G12</f>
        <v>133393</v>
      </c>
      <c r="D12" s="12">
        <f>D13+D14+D15</f>
        <v>113087</v>
      </c>
      <c r="E12" s="12">
        <f>E13+E14+E15</f>
        <v>10000</v>
      </c>
      <c r="F12" s="12">
        <f>F13+F14+F15</f>
        <v>10306</v>
      </c>
      <c r="G12" s="12">
        <f>G13+G14+G15</f>
        <v>0</v>
      </c>
      <c r="H12" s="12">
        <f>J12+K12+L12+M12</f>
        <v>0</v>
      </c>
      <c r="I12" s="14"/>
      <c r="J12" s="12">
        <f>J13+J14+J15</f>
        <v>0</v>
      </c>
      <c r="K12" s="12">
        <f>K13+K14+K15</f>
        <v>0</v>
      </c>
      <c r="L12" s="12">
        <f>L13+L14+L15</f>
        <v>0</v>
      </c>
      <c r="M12" s="12">
        <f>M13+M14+M15</f>
        <v>0</v>
      </c>
      <c r="N12" s="17">
        <f>P12+Q12+R12+S12</f>
        <v>0</v>
      </c>
      <c r="O12" s="14"/>
      <c r="P12" s="12">
        <f>P13+P14+P15</f>
        <v>0</v>
      </c>
      <c r="Q12" s="12">
        <f>Q13+Q14+Q15</f>
        <v>0</v>
      </c>
      <c r="R12" s="12">
        <f>R13+R14+R15</f>
        <v>0</v>
      </c>
      <c r="S12" s="12">
        <f>S13+S14+S15</f>
        <v>0</v>
      </c>
    </row>
    <row r="13" spans="1:19" ht="16.5">
      <c r="A13" s="9" t="s">
        <v>24</v>
      </c>
      <c r="B13" s="21" t="s">
        <v>64</v>
      </c>
      <c r="C13" s="30">
        <f aca="true" t="shared" si="0" ref="C13:C35">D13+E13+F13+G13</f>
        <v>0</v>
      </c>
      <c r="D13" s="31"/>
      <c r="E13" s="31"/>
      <c r="F13" s="31"/>
      <c r="G13" s="32"/>
      <c r="H13" s="30">
        <f>I13+J13+K13+L13</f>
        <v>0</v>
      </c>
      <c r="I13" s="32"/>
      <c r="J13" s="32"/>
      <c r="K13" s="32"/>
      <c r="L13" s="32"/>
      <c r="M13" s="32"/>
      <c r="N13" s="30">
        <f>O13+P13+Q13+R13</f>
        <v>0</v>
      </c>
      <c r="O13" s="14"/>
      <c r="P13" s="14"/>
      <c r="Q13" s="14"/>
      <c r="R13" s="14"/>
      <c r="S13" s="14"/>
    </row>
    <row r="14" spans="1:19" ht="82.5">
      <c r="A14" s="9" t="s">
        <v>52</v>
      </c>
      <c r="B14" s="21" t="s">
        <v>43</v>
      </c>
      <c r="C14" s="19">
        <f t="shared" si="0"/>
        <v>102407</v>
      </c>
      <c r="D14" s="14">
        <v>102407</v>
      </c>
      <c r="E14" s="12"/>
      <c r="F14" s="12"/>
      <c r="G14" s="14"/>
      <c r="H14" s="19">
        <f>I14+J14+K14+L14</f>
        <v>0</v>
      </c>
      <c r="I14" s="14"/>
      <c r="J14" s="14"/>
      <c r="K14" s="14"/>
      <c r="L14" s="14"/>
      <c r="M14" s="14"/>
      <c r="N14" s="19">
        <f>O14+P14+Q14+R14</f>
        <v>0</v>
      </c>
      <c r="O14" s="14"/>
      <c r="P14" s="14"/>
      <c r="Q14" s="14"/>
      <c r="R14" s="14"/>
      <c r="S14" s="14"/>
    </row>
    <row r="15" spans="1:19" ht="33">
      <c r="A15" s="9" t="s">
        <v>53</v>
      </c>
      <c r="B15" s="21" t="s">
        <v>44</v>
      </c>
      <c r="C15" s="19">
        <f t="shared" si="0"/>
        <v>30986</v>
      </c>
      <c r="D15" s="14">
        <v>10680</v>
      </c>
      <c r="E15" s="14">
        <v>10000</v>
      </c>
      <c r="F15" s="14">
        <v>10306</v>
      </c>
      <c r="G15" s="14"/>
      <c r="H15" s="19">
        <f>I15+J15+K15+L15</f>
        <v>0</v>
      </c>
      <c r="I15" s="14"/>
      <c r="J15" s="14"/>
      <c r="K15" s="14"/>
      <c r="L15" s="14"/>
      <c r="M15" s="14"/>
      <c r="N15" s="19">
        <f>O15+P15+Q15+R15</f>
        <v>0</v>
      </c>
      <c r="O15" s="14"/>
      <c r="P15" s="14"/>
      <c r="Q15" s="14"/>
      <c r="R15" s="14"/>
      <c r="S15" s="14"/>
    </row>
    <row r="16" spans="1:19" ht="34.5" customHeight="1">
      <c r="A16" s="9"/>
      <c r="B16" s="22" t="s">
        <v>54</v>
      </c>
      <c r="C16" s="12">
        <f>D16+E16+F16+G16</f>
        <v>10459289.5</v>
      </c>
      <c r="D16" s="12">
        <f>D17+D18+D19</f>
        <v>10459289.5</v>
      </c>
      <c r="E16" s="12">
        <f>E17+E18+E19</f>
        <v>0</v>
      </c>
      <c r="F16" s="12">
        <f>F17+F18+F19</f>
        <v>0</v>
      </c>
      <c r="G16" s="12">
        <f>G17+G18+G19</f>
        <v>0</v>
      </c>
      <c r="H16" s="17">
        <f>J16+K16+L16+M16</f>
        <v>1768799.8</v>
      </c>
      <c r="I16" s="17">
        <f>H16/C16*100</f>
        <v>16.911280637179036</v>
      </c>
      <c r="J16" s="12">
        <f>J17+J18</f>
        <v>1768799.8</v>
      </c>
      <c r="K16" s="12">
        <f>K17+K18</f>
        <v>0</v>
      </c>
      <c r="L16" s="12">
        <f>L17+L18</f>
        <v>0</v>
      </c>
      <c r="M16" s="12">
        <f>M17+M18</f>
        <v>0</v>
      </c>
      <c r="N16" s="17">
        <f>P16+Q16+R16+S16</f>
        <v>1768799.8</v>
      </c>
      <c r="O16" s="12">
        <f>N16/H16*100</f>
        <v>100</v>
      </c>
      <c r="P16" s="12">
        <f>P17+P18+P19</f>
        <v>1768799.8</v>
      </c>
      <c r="Q16" s="12">
        <f>Q17+Q18</f>
        <v>0</v>
      </c>
      <c r="R16" s="12">
        <f>R17+R18</f>
        <v>0</v>
      </c>
      <c r="S16" s="12">
        <f>S17+S18</f>
        <v>0</v>
      </c>
    </row>
    <row r="17" spans="1:19" ht="53.25" customHeight="1">
      <c r="A17" s="9" t="s">
        <v>25</v>
      </c>
      <c r="B17" s="21" t="s">
        <v>46</v>
      </c>
      <c r="C17" s="19"/>
      <c r="D17" s="14"/>
      <c r="F17" s="14"/>
      <c r="G17" s="13"/>
      <c r="H17" s="19"/>
      <c r="I17" s="14"/>
      <c r="K17" s="14"/>
      <c r="L17" s="14"/>
      <c r="M17" s="14"/>
      <c r="N17" s="19"/>
      <c r="O17" s="14"/>
      <c r="Q17" s="12"/>
      <c r="R17" s="12"/>
      <c r="S17" s="14"/>
    </row>
    <row r="18" spans="1:19" ht="27.75" customHeight="1">
      <c r="A18" s="9" t="s">
        <v>42</v>
      </c>
      <c r="B18" s="21" t="s">
        <v>45</v>
      </c>
      <c r="C18" s="19">
        <f>G18+F18+E18+D18</f>
        <v>8142189.5</v>
      </c>
      <c r="D18" s="14">
        <v>8142189.5</v>
      </c>
      <c r="E18" s="14"/>
      <c r="F18" s="12"/>
      <c r="G18" s="13"/>
      <c r="H18" s="19">
        <f>M18+L18+K18+J18</f>
        <v>1768799.8</v>
      </c>
      <c r="I18" s="14"/>
      <c r="J18" s="14">
        <v>1768799.8</v>
      </c>
      <c r="K18" s="14"/>
      <c r="L18" s="14"/>
      <c r="M18" s="14"/>
      <c r="N18" s="19">
        <f>S18+R18+Q18+P18</f>
        <v>1768799.8</v>
      </c>
      <c r="O18" s="17">
        <f>N18/H18*100</f>
        <v>100</v>
      </c>
      <c r="P18" s="14">
        <v>1768799.8</v>
      </c>
      <c r="Q18" s="12"/>
      <c r="R18" s="12"/>
      <c r="S18" s="14"/>
    </row>
    <row r="19" spans="1:19" ht="27.75" customHeight="1">
      <c r="A19" s="9" t="s">
        <v>59</v>
      </c>
      <c r="B19" s="21" t="s">
        <v>60</v>
      </c>
      <c r="C19" s="19">
        <f>G19+F19+E19+D19</f>
        <v>2317100</v>
      </c>
      <c r="D19" s="14">
        <v>2317100</v>
      </c>
      <c r="E19" s="14"/>
      <c r="F19" s="12"/>
      <c r="G19" s="13"/>
      <c r="H19" s="19"/>
      <c r="I19" s="14"/>
      <c r="J19" s="14"/>
      <c r="K19" s="14"/>
      <c r="L19" s="14"/>
      <c r="M19" s="14"/>
      <c r="N19" s="19"/>
      <c r="O19" s="14"/>
      <c r="P19" s="14"/>
      <c r="Q19" s="12"/>
      <c r="R19" s="12"/>
      <c r="S19" s="14"/>
    </row>
    <row r="20" spans="1:19" ht="27.75" customHeight="1">
      <c r="A20" s="9"/>
      <c r="B20" s="22" t="s">
        <v>62</v>
      </c>
      <c r="C20" s="12">
        <f t="shared" si="0"/>
        <v>221767.7</v>
      </c>
      <c r="D20" s="12">
        <f>D21+D22</f>
        <v>84475</v>
      </c>
      <c r="E20" s="12">
        <f>E21+E22</f>
        <v>39163.7</v>
      </c>
      <c r="F20" s="12">
        <f>F21+F22</f>
        <v>2007</v>
      </c>
      <c r="G20" s="12">
        <f>G21+G22</f>
        <v>96122</v>
      </c>
      <c r="H20" s="12">
        <f>J20+K20+L20+M20</f>
        <v>0</v>
      </c>
      <c r="I20" s="28">
        <f>H20/C20*100</f>
        <v>0</v>
      </c>
      <c r="J20" s="12">
        <f>J21+J22</f>
        <v>0</v>
      </c>
      <c r="K20" s="12">
        <f>K21+K22</f>
        <v>0</v>
      </c>
      <c r="L20" s="12">
        <f>L21+L22</f>
        <v>0</v>
      </c>
      <c r="M20" s="12">
        <f>M21+M22</f>
        <v>0</v>
      </c>
      <c r="N20" s="17">
        <f>P20+Q20+R20+S20</f>
        <v>0</v>
      </c>
      <c r="O20" s="29" t="e">
        <f>N20/H20*100</f>
        <v>#DIV/0!</v>
      </c>
      <c r="P20" s="12">
        <f>P21+P22</f>
        <v>0</v>
      </c>
      <c r="Q20" s="12">
        <f>Q21+Q22</f>
        <v>0</v>
      </c>
      <c r="R20" s="12">
        <f>R21+R22</f>
        <v>0</v>
      </c>
      <c r="S20" s="12">
        <f>S21+S22</f>
        <v>0</v>
      </c>
    </row>
    <row r="21" spans="1:19" ht="65.25" customHeight="1">
      <c r="A21" s="9" t="s">
        <v>26</v>
      </c>
      <c r="B21" s="21" t="s">
        <v>48</v>
      </c>
      <c r="C21" s="19">
        <f t="shared" si="0"/>
        <v>43592.7</v>
      </c>
      <c r="D21" s="14"/>
      <c r="E21" s="14">
        <v>35563.7</v>
      </c>
      <c r="F21" s="14">
        <v>2007</v>
      </c>
      <c r="G21" s="14">
        <v>6022</v>
      </c>
      <c r="H21" s="19">
        <f>I21+J21+K21+L21</f>
        <v>0</v>
      </c>
      <c r="I21" s="14"/>
      <c r="J21" s="14"/>
      <c r="K21" s="14"/>
      <c r="L21" s="14"/>
      <c r="M21" s="14"/>
      <c r="N21" s="19">
        <f>O21+P21+Q21+R21</f>
        <v>0</v>
      </c>
      <c r="O21" s="14"/>
      <c r="P21" s="14"/>
      <c r="Q21" s="14"/>
      <c r="R21" s="14"/>
      <c r="S21" s="14"/>
    </row>
    <row r="22" spans="1:19" ht="72" customHeight="1">
      <c r="A22" s="9" t="s">
        <v>27</v>
      </c>
      <c r="B22" s="21" t="s">
        <v>49</v>
      </c>
      <c r="C22" s="19">
        <f t="shared" si="0"/>
        <v>178175</v>
      </c>
      <c r="D22" s="14">
        <f>11375+73100</f>
        <v>84475</v>
      </c>
      <c r="E22" s="14">
        <v>3600</v>
      </c>
      <c r="F22" s="14"/>
      <c r="G22" s="14">
        <v>90100</v>
      </c>
      <c r="H22" s="19">
        <f>I22+J22+K22+L22</f>
        <v>0</v>
      </c>
      <c r="I22" s="14"/>
      <c r="J22" s="14"/>
      <c r="K22" s="14"/>
      <c r="L22" s="14"/>
      <c r="M22" s="14"/>
      <c r="N22" s="19">
        <f>O22+P22+Q22+R22</f>
        <v>0</v>
      </c>
      <c r="O22" s="14"/>
      <c r="P22" s="14"/>
      <c r="Q22" s="14"/>
      <c r="R22" s="14"/>
      <c r="S22" s="14"/>
    </row>
    <row r="23" spans="1:19" ht="33.75" customHeight="1">
      <c r="A23" s="9"/>
      <c r="B23" s="22" t="s">
        <v>55</v>
      </c>
      <c r="C23" s="12">
        <f t="shared" si="0"/>
        <v>1078593.9</v>
      </c>
      <c r="D23" s="12">
        <f>D24+D25+D26++D27</f>
        <v>947190.5</v>
      </c>
      <c r="E23" s="12">
        <f>E24+E25+E26++E27</f>
        <v>131403.4</v>
      </c>
      <c r="F23" s="12">
        <f>F24+F25+F26++F27</f>
        <v>0</v>
      </c>
      <c r="G23" s="12">
        <f>G24+G25+G26++G27</f>
        <v>0</v>
      </c>
      <c r="H23" s="17">
        <f>J23+K23+L23+M23</f>
        <v>15592.4</v>
      </c>
      <c r="I23" s="12">
        <f>I24+I25+I26++I27</f>
        <v>0</v>
      </c>
      <c r="J23" s="12">
        <f>J24+J25+J26++J27</f>
        <v>15592.4</v>
      </c>
      <c r="K23" s="12">
        <f>K24+K25+K26++K27</f>
        <v>0</v>
      </c>
      <c r="L23" s="12">
        <f>L24+L25+L26++L27</f>
        <v>0</v>
      </c>
      <c r="M23" s="12">
        <f>M24+M25+M26++M27</f>
        <v>0</v>
      </c>
      <c r="N23" s="17">
        <f>P23+Q23+R23+S23</f>
        <v>4500</v>
      </c>
      <c r="O23" s="12">
        <f>N23/H23*100</f>
        <v>28.860213950386086</v>
      </c>
      <c r="P23" s="12">
        <f>P24+P25+P26++P27</f>
        <v>4500</v>
      </c>
      <c r="Q23" s="12">
        <f>Q24+Q25+Q26++Q27</f>
        <v>0</v>
      </c>
      <c r="R23" s="12">
        <f>R24+R25+R26++R27</f>
        <v>0</v>
      </c>
      <c r="S23" s="12">
        <f>S24+S25+S26++S27</f>
        <v>0</v>
      </c>
    </row>
    <row r="24" spans="1:19" ht="57" customHeight="1">
      <c r="A24" s="9" t="s">
        <v>28</v>
      </c>
      <c r="B24" s="21" t="s">
        <v>65</v>
      </c>
      <c r="C24" s="19">
        <f t="shared" si="0"/>
        <v>549280</v>
      </c>
      <c r="D24" s="14">
        <v>466730</v>
      </c>
      <c r="E24" s="14">
        <v>82550</v>
      </c>
      <c r="G24" s="14"/>
      <c r="H24" s="19">
        <f>I24+J24+K24+L24</f>
        <v>15592.4</v>
      </c>
      <c r="I24" s="14"/>
      <c r="J24" s="14">
        <v>15592.4</v>
      </c>
      <c r="K24" s="14"/>
      <c r="L24" s="14"/>
      <c r="M24" s="14"/>
      <c r="N24" s="19">
        <f>O24+P24+Q24+R24</f>
        <v>4500</v>
      </c>
      <c r="O24" s="14"/>
      <c r="P24" s="14">
        <v>4500</v>
      </c>
      <c r="Q24" s="14"/>
      <c r="R24" s="14"/>
      <c r="S24" s="14"/>
    </row>
    <row r="25" spans="1:19" ht="62.25" customHeight="1">
      <c r="A25" s="9" t="s">
        <v>29</v>
      </c>
      <c r="B25" s="15" t="s">
        <v>37</v>
      </c>
      <c r="C25" s="19">
        <f t="shared" si="0"/>
        <v>171710</v>
      </c>
      <c r="D25" s="19">
        <v>150000</v>
      </c>
      <c r="E25" s="19">
        <v>21710</v>
      </c>
      <c r="F25" s="17"/>
      <c r="G25" s="17"/>
      <c r="H25" s="19">
        <f>I25+J25+K25+L25</f>
        <v>0</v>
      </c>
      <c r="I25" s="17"/>
      <c r="J25" s="14"/>
      <c r="K25" s="14"/>
      <c r="L25" s="14"/>
      <c r="M25" s="14"/>
      <c r="N25" s="19">
        <f>O25+P25+Q25+R25</f>
        <v>0</v>
      </c>
      <c r="O25" s="14"/>
      <c r="P25" s="14"/>
      <c r="Q25" s="14"/>
      <c r="R25" s="14"/>
      <c r="S25" s="14"/>
    </row>
    <row r="26" spans="1:19" ht="39" customHeight="1">
      <c r="A26" s="9" t="s">
        <v>30</v>
      </c>
      <c r="B26" s="15" t="s">
        <v>61</v>
      </c>
      <c r="C26" s="19">
        <f>D26+E26+F26+G26</f>
        <v>348351.10000000003</v>
      </c>
      <c r="D26" s="19">
        <v>321207.7</v>
      </c>
      <c r="E26" s="19">
        <v>27143.4</v>
      </c>
      <c r="F26" s="17"/>
      <c r="G26" s="17"/>
      <c r="H26" s="19">
        <f>I26+J26+K26+L26</f>
        <v>0</v>
      </c>
      <c r="I26" s="17"/>
      <c r="J26" s="14"/>
      <c r="K26" s="14"/>
      <c r="L26" s="14"/>
      <c r="M26" s="14"/>
      <c r="N26" s="19">
        <f>O26+P26+Q26+R26</f>
        <v>0</v>
      </c>
      <c r="O26" s="14"/>
      <c r="P26" s="14"/>
      <c r="Q26" s="14"/>
      <c r="R26" s="14"/>
      <c r="S26" s="14"/>
    </row>
    <row r="27" spans="1:19" ht="87.75" customHeight="1">
      <c r="A27" s="9" t="s">
        <v>31</v>
      </c>
      <c r="B27" s="15" t="s">
        <v>58</v>
      </c>
      <c r="C27" s="19">
        <f>D27+E27+F27+G27</f>
        <v>9252.8</v>
      </c>
      <c r="D27" s="19">
        <v>9252.8</v>
      </c>
      <c r="E27" s="19"/>
      <c r="F27" s="17"/>
      <c r="G27" s="17"/>
      <c r="H27" s="19"/>
      <c r="I27" s="17"/>
      <c r="J27" s="14"/>
      <c r="K27" s="14"/>
      <c r="L27" s="14"/>
      <c r="M27" s="14"/>
      <c r="N27" s="19"/>
      <c r="O27" s="14"/>
      <c r="P27" s="14"/>
      <c r="Q27" s="14"/>
      <c r="R27" s="14"/>
      <c r="S27" s="14"/>
    </row>
    <row r="28" spans="1:19" ht="24.75" customHeight="1">
      <c r="A28" s="9"/>
      <c r="B28" s="16" t="s">
        <v>56</v>
      </c>
      <c r="C28" s="17">
        <f t="shared" si="0"/>
        <v>475686.7</v>
      </c>
      <c r="D28" s="17">
        <f>D29+D30+D31</f>
        <v>397636.7</v>
      </c>
      <c r="E28" s="17">
        <f>E29+E30+E31</f>
        <v>78050</v>
      </c>
      <c r="F28" s="17">
        <f>F29+F30+F31</f>
        <v>0</v>
      </c>
      <c r="G28" s="17">
        <f>G29+G30+G31</f>
        <v>0</v>
      </c>
      <c r="H28" s="17">
        <f>J28+K28+L28+M28</f>
        <v>62893.7</v>
      </c>
      <c r="I28" s="17">
        <f>H28/C28*100</f>
        <v>13.221664595625649</v>
      </c>
      <c r="J28" s="12">
        <f>J29+J30+J31</f>
        <v>62893.7</v>
      </c>
      <c r="K28" s="12">
        <f>K29+K30+K31</f>
        <v>0</v>
      </c>
      <c r="L28" s="12">
        <f>L29+L30+L31</f>
        <v>0</v>
      </c>
      <c r="M28" s="12">
        <f>M29+M30+M31</f>
        <v>0</v>
      </c>
      <c r="N28" s="17">
        <f>P28+Q28+R28+S28</f>
        <v>28157.8</v>
      </c>
      <c r="O28" s="12">
        <f>N28/H28*100</f>
        <v>44.77046190635946</v>
      </c>
      <c r="P28" s="12">
        <f>P29+P30+P31</f>
        <v>28157.8</v>
      </c>
      <c r="Q28" s="12">
        <f>Q29+Q30+Q31</f>
        <v>0</v>
      </c>
      <c r="R28" s="12">
        <f>R29+R30+R31</f>
        <v>0</v>
      </c>
      <c r="S28" s="12">
        <f>S29+S30+S31</f>
        <v>0</v>
      </c>
    </row>
    <row r="29" spans="1:19" ht="134.25" customHeight="1">
      <c r="A29" s="8" t="s">
        <v>32</v>
      </c>
      <c r="B29" s="15" t="s">
        <v>47</v>
      </c>
      <c r="C29" s="19">
        <f t="shared" si="0"/>
        <v>387990</v>
      </c>
      <c r="D29" s="19">
        <v>309940</v>
      </c>
      <c r="E29" s="19">
        <v>78050</v>
      </c>
      <c r="F29" s="19"/>
      <c r="G29" s="19"/>
      <c r="H29" s="19">
        <f>I29+J29+K29+L29</f>
        <v>0</v>
      </c>
      <c r="I29" s="19"/>
      <c r="J29" s="14"/>
      <c r="K29" s="14"/>
      <c r="L29" s="14"/>
      <c r="M29" s="14"/>
      <c r="N29" s="19">
        <f>O29+P29+Q29+R29</f>
        <v>0</v>
      </c>
      <c r="O29" s="14"/>
      <c r="P29" s="14"/>
      <c r="Q29" s="14"/>
      <c r="R29" s="14"/>
      <c r="S29" s="14"/>
    </row>
    <row r="30" spans="1:19" ht="57" customHeight="1">
      <c r="A30" s="8" t="s">
        <v>33</v>
      </c>
      <c r="B30" s="20" t="s">
        <v>38</v>
      </c>
      <c r="C30" s="19">
        <f t="shared" si="0"/>
        <v>57053</v>
      </c>
      <c r="D30" s="19">
        <v>57053</v>
      </c>
      <c r="E30" s="17"/>
      <c r="F30" s="17"/>
      <c r="G30" s="17"/>
      <c r="H30" s="19">
        <f>I30+J30+K30+L30</f>
        <v>32250</v>
      </c>
      <c r="I30" s="19"/>
      <c r="J30" s="14">
        <v>32250</v>
      </c>
      <c r="K30" s="14"/>
      <c r="L30" s="14"/>
      <c r="M30" s="14"/>
      <c r="N30" s="19">
        <f>O30+P30+Q30+R30</f>
        <v>9200</v>
      </c>
      <c r="O30" s="14"/>
      <c r="P30" s="14">
        <v>9200</v>
      </c>
      <c r="Q30" s="14"/>
      <c r="R30" s="14"/>
      <c r="S30" s="14"/>
    </row>
    <row r="31" spans="1:19" ht="63.75" customHeight="1">
      <c r="A31" s="8" t="s">
        <v>34</v>
      </c>
      <c r="B31" s="20" t="s">
        <v>39</v>
      </c>
      <c r="C31" s="19">
        <f t="shared" si="0"/>
        <v>30643.7</v>
      </c>
      <c r="D31" s="19">
        <v>30643.7</v>
      </c>
      <c r="E31" s="19"/>
      <c r="F31" s="19"/>
      <c r="G31" s="19"/>
      <c r="H31" s="19">
        <f>I31+J31+K31+L31</f>
        <v>30643.7</v>
      </c>
      <c r="I31" s="19"/>
      <c r="J31" s="19">
        <v>30643.7</v>
      </c>
      <c r="K31" s="14"/>
      <c r="L31" s="14"/>
      <c r="M31" s="14"/>
      <c r="N31" s="19">
        <f>O31+P31+Q31+R31</f>
        <v>18957.8</v>
      </c>
      <c r="O31" s="14"/>
      <c r="P31" s="19">
        <v>18957.8</v>
      </c>
      <c r="Q31" s="14"/>
      <c r="R31" s="14"/>
      <c r="S31" s="14"/>
    </row>
    <row r="32" spans="1:19" ht="25.5" customHeight="1">
      <c r="A32" s="8"/>
      <c r="B32" s="25" t="s">
        <v>57</v>
      </c>
      <c r="C32" s="17">
        <f>D32+E32+F32+G32</f>
        <v>660000</v>
      </c>
      <c r="D32" s="17">
        <f>D33</f>
        <v>600000</v>
      </c>
      <c r="E32" s="17">
        <f>E33</f>
        <v>60000</v>
      </c>
      <c r="F32" s="17">
        <f>F33</f>
        <v>0</v>
      </c>
      <c r="G32" s="17">
        <f>G33</f>
        <v>0</v>
      </c>
      <c r="H32" s="17">
        <f>J32+K32+L32+M32</f>
        <v>0</v>
      </c>
      <c r="I32" s="28">
        <f>H32/C32*100</f>
        <v>0</v>
      </c>
      <c r="J32" s="12">
        <f>J33</f>
        <v>0</v>
      </c>
      <c r="K32" s="12">
        <f>K33</f>
        <v>0</v>
      </c>
      <c r="L32" s="12">
        <f>L33</f>
        <v>0</v>
      </c>
      <c r="M32" s="12">
        <f>M33</f>
        <v>0</v>
      </c>
      <c r="N32" s="17">
        <f>P32+Q32+R32+S32</f>
        <v>0</v>
      </c>
      <c r="O32" s="14"/>
      <c r="P32" s="12">
        <f>P33+P34+P35</f>
        <v>0</v>
      </c>
      <c r="Q32" s="12">
        <f>Q33</f>
        <v>0</v>
      </c>
      <c r="R32" s="12">
        <f>R33+R34+R35</f>
        <v>0</v>
      </c>
      <c r="S32" s="12">
        <f>S33+S34+S35</f>
        <v>0</v>
      </c>
    </row>
    <row r="33" spans="1:19" ht="30" customHeight="1">
      <c r="A33" s="8" t="s">
        <v>35</v>
      </c>
      <c r="B33" s="18" t="s">
        <v>40</v>
      </c>
      <c r="C33" s="19">
        <f t="shared" si="0"/>
        <v>660000</v>
      </c>
      <c r="D33" s="19">
        <v>600000</v>
      </c>
      <c r="E33" s="19">
        <v>60000</v>
      </c>
      <c r="F33" s="19"/>
      <c r="G33" s="19"/>
      <c r="H33" s="19">
        <f>I33+J33+K33+L33</f>
        <v>0</v>
      </c>
      <c r="I33" s="14"/>
      <c r="J33" s="14"/>
      <c r="K33" s="14"/>
      <c r="L33" s="14"/>
      <c r="M33" s="14"/>
      <c r="N33" s="19">
        <f>O33+P33+Q33+R33</f>
        <v>0</v>
      </c>
      <c r="O33" s="14"/>
      <c r="P33" s="14"/>
      <c r="Q33" s="14"/>
      <c r="R33" s="14"/>
      <c r="S33" s="14"/>
    </row>
    <row r="34" spans="1:19" ht="39" customHeight="1">
      <c r="A34" s="8"/>
      <c r="B34" s="25" t="s">
        <v>63</v>
      </c>
      <c r="C34" s="17">
        <f t="shared" si="0"/>
        <v>65433.8</v>
      </c>
      <c r="D34" s="17">
        <f>D35</f>
        <v>0</v>
      </c>
      <c r="E34" s="17">
        <f>E35</f>
        <v>65433.8</v>
      </c>
      <c r="F34" s="17">
        <f>F35</f>
        <v>0</v>
      </c>
      <c r="G34" s="17">
        <f>G35</f>
        <v>0</v>
      </c>
      <c r="H34" s="12">
        <f>J34+K34+L34+M34</f>
        <v>17844.7</v>
      </c>
      <c r="I34" s="12">
        <f>H34/C34*100</f>
        <v>27.271379623375076</v>
      </c>
      <c r="J34" s="12">
        <f>J35</f>
        <v>0</v>
      </c>
      <c r="K34" s="12">
        <f>K35</f>
        <v>17844.7</v>
      </c>
      <c r="L34" s="12">
        <f>L35</f>
        <v>0</v>
      </c>
      <c r="M34" s="12">
        <f>M35</f>
        <v>0</v>
      </c>
      <c r="N34" s="17">
        <f>P34+Q34+R34+S34</f>
        <v>17844.7</v>
      </c>
      <c r="O34" s="12">
        <f>N34/H34*100</f>
        <v>100</v>
      </c>
      <c r="P34" s="12">
        <f>P35+P36+P37</f>
        <v>0</v>
      </c>
      <c r="Q34" s="12">
        <f>Q35+Q36+Q37</f>
        <v>17844.7</v>
      </c>
      <c r="R34" s="12">
        <f>R35+R36+R37</f>
        <v>0</v>
      </c>
      <c r="S34" s="12">
        <f>S35+S36+S37</f>
        <v>0</v>
      </c>
    </row>
    <row r="35" spans="1:19" ht="37.5" customHeight="1">
      <c r="A35" s="8" t="s">
        <v>36</v>
      </c>
      <c r="B35" s="20" t="s">
        <v>41</v>
      </c>
      <c r="C35" s="19">
        <f t="shared" si="0"/>
        <v>65433.8</v>
      </c>
      <c r="D35" s="19"/>
      <c r="E35" s="19">
        <v>65433.8</v>
      </c>
      <c r="F35" s="19"/>
      <c r="G35" s="19"/>
      <c r="H35" s="19">
        <f>I35+J35+K35+L35</f>
        <v>17844.7</v>
      </c>
      <c r="I35" s="14"/>
      <c r="J35" s="14"/>
      <c r="K35" s="14">
        <v>17844.7</v>
      </c>
      <c r="L35" s="14"/>
      <c r="M35" s="14"/>
      <c r="N35" s="19">
        <f>O35+P35+Q35+R35</f>
        <v>17844.7</v>
      </c>
      <c r="O35" s="14"/>
      <c r="P35" s="14"/>
      <c r="Q35" s="14">
        <v>17844.7</v>
      </c>
      <c r="R35" s="14"/>
      <c r="S35" s="14"/>
    </row>
    <row r="36" spans="1:19" ht="17.25" customHeight="1">
      <c r="A36" s="8"/>
      <c r="B36" s="20"/>
      <c r="C36" s="19"/>
      <c r="D36" s="19"/>
      <c r="E36" s="19"/>
      <c r="F36" s="19"/>
      <c r="G36" s="1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6.5">
      <c r="A37" s="9"/>
      <c r="B37" s="16"/>
      <c r="C37" s="17"/>
      <c r="D37" s="17"/>
      <c r="E37" s="17"/>
      <c r="F37" s="1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7"/>
      <c r="S37" s="14"/>
    </row>
    <row r="38" spans="1:19" ht="16.5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6.5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6.5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6.5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6.5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6.5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6.5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6.5">
      <c r="A45" s="23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6.5">
      <c r="A46" s="23"/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6.5">
      <c r="A47" s="23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6.5">
      <c r="A48" s="23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6.5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6.5">
      <c r="A50" s="23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6.5">
      <c r="A51" s="23"/>
      <c r="B51" s="2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6.5">
      <c r="A52" s="23"/>
      <c r="B52" s="2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6.5">
      <c r="A53" s="23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6.5">
      <c r="A54" s="23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6.5">
      <c r="A55" s="23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6.5">
      <c r="A56" s="23"/>
      <c r="B56" s="2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6.5">
      <c r="A57" s="2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6.5">
      <c r="A58" s="23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6.5">
      <c r="A59" s="23"/>
      <c r="B59" s="2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6.5">
      <c r="A60" s="23"/>
      <c r="B60" s="2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6.5">
      <c r="A61" s="23"/>
      <c r="B61" s="2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6.5">
      <c r="A62" s="23"/>
      <c r="B62" s="2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6.5">
      <c r="A63" s="23"/>
      <c r="B63" s="24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6.5">
      <c r="A64" s="23"/>
      <c r="B64" s="2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6.5">
      <c r="A65" s="23"/>
      <c r="B65" s="2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6.5">
      <c r="A66" s="23"/>
      <c r="B66" s="2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6.5">
      <c r="A67" s="23"/>
      <c r="B67" s="2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6.5">
      <c r="A68" s="23"/>
      <c r="B68" s="2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6.5">
      <c r="A69" s="23"/>
      <c r="B69" s="2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6.5">
      <c r="A70" s="23"/>
      <c r="B70" s="2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6.5">
      <c r="A71" s="23"/>
      <c r="B71" s="24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6.5">
      <c r="A72" s="23"/>
      <c r="B72" s="2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6.5">
      <c r="A73" s="23"/>
      <c r="B73" s="24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6.5">
      <c r="A74" s="23"/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6.5">
      <c r="A75" s="23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6.5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6.5">
      <c r="A77" s="23"/>
      <c r="B77" s="2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6.5">
      <c r="A78" s="23"/>
      <c r="B78" s="24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6.5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6.5">
      <c r="A80" s="23"/>
      <c r="B80" s="24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6.5">
      <c r="A81" s="23"/>
      <c r="B81" s="24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6.5">
      <c r="A82" s="23"/>
      <c r="B82" s="24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6.5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6.5">
      <c r="A84" s="23"/>
      <c r="B84" s="24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6.5">
      <c r="A85" s="23"/>
      <c r="B85" s="2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16.5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16.5">
      <c r="A87" s="23"/>
      <c r="B87" s="24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16.5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</sheetData>
  <sheetProtection/>
  <mergeCells count="27">
    <mergeCell ref="R8:R9"/>
    <mergeCell ref="S8:S9"/>
    <mergeCell ref="F8:F9"/>
    <mergeCell ref="K8:K9"/>
    <mergeCell ref="L8:L9"/>
    <mergeCell ref="M8:M9"/>
    <mergeCell ref="P8:P9"/>
    <mergeCell ref="Q8:Q9"/>
    <mergeCell ref="A3:S3"/>
    <mergeCell ref="N7:O8"/>
    <mergeCell ref="B6:B9"/>
    <mergeCell ref="P7:S7"/>
    <mergeCell ref="C6:G6"/>
    <mergeCell ref="H7:I8"/>
    <mergeCell ref="C7:C9"/>
    <mergeCell ref="J8:J9"/>
    <mergeCell ref="E8:E9"/>
    <mergeCell ref="D8:D9"/>
    <mergeCell ref="A1:S1"/>
    <mergeCell ref="A2:S2"/>
    <mergeCell ref="N6:S6"/>
    <mergeCell ref="M4:O4"/>
    <mergeCell ref="A6:A9"/>
    <mergeCell ref="H6:M6"/>
    <mergeCell ref="J7:M7"/>
    <mergeCell ref="G8:G9"/>
    <mergeCell ref="D7:G7"/>
  </mergeCells>
  <printOptions horizontalCentered="1"/>
  <pageMargins left="0" right="0" top="0.5905511811023623" bottom="0.1968503937007874" header="0.31496062992125984" footer="0.11811023622047245"/>
  <pageSetup horizontalDpi="600" verticalDpi="600" orientation="landscape" paperSize="9" scale="52" r:id="rId2"/>
  <headerFooter alignWithMargins="0">
    <oddHeader>&amp;C&amp;P</oddHeader>
    <oddFooter>&amp;L&amp;8&amp;F&amp;C&amp;8&amp;P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Счетная палата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2014-05-16T14:07:47Z</cp:lastPrinted>
  <dcterms:created xsi:type="dcterms:W3CDTF">2006-04-05T07:16:24Z</dcterms:created>
  <dcterms:modified xsi:type="dcterms:W3CDTF">2014-05-19T11:28:52Z</dcterms:modified>
  <cp:category/>
  <cp:version/>
  <cp:contentType/>
  <cp:contentStatus/>
</cp:coreProperties>
</file>